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15480" windowHeight="7485"/>
  </bookViews>
  <sheets>
    <sheet name="Modelo-adaptado-ocuya" sheetId="1" r:id="rId1"/>
  </sheets>
  <calcPr calcId="125725"/>
</workbook>
</file>

<file path=xl/calcChain.xml><?xml version="1.0" encoding="utf-8"?>
<calcChain xmlns="http://schemas.openxmlformats.org/spreadsheetml/2006/main">
  <c r="AR18" i="1"/>
  <c r="AD18"/>
  <c r="AC18"/>
  <c r="Y24"/>
  <c r="AK40"/>
  <c r="AK41"/>
  <c r="AK39"/>
  <c r="AK38"/>
  <c r="AK32"/>
  <c r="AK33"/>
  <c r="AK34"/>
  <c r="AK35"/>
  <c r="AK31"/>
  <c r="AK27"/>
  <c r="AK28"/>
  <c r="AK26"/>
  <c r="AK23"/>
  <c r="AK22"/>
  <c r="AK21"/>
  <c r="AK20"/>
  <c r="AK19"/>
  <c r="AK18"/>
  <c r="AX18" s="1"/>
  <c r="AQ18"/>
  <c r="AU18" l="1"/>
  <c r="AK24"/>
  <c r="AA18"/>
  <c r="AY18" s="1"/>
  <c r="AZ18" s="1"/>
  <c r="AP42" l="1"/>
  <c r="AO42"/>
  <c r="AP36"/>
  <c r="AO36"/>
  <c r="AP29"/>
  <c r="AO29"/>
  <c r="AP24"/>
  <c r="AO24"/>
  <c r="Z42"/>
  <c r="Y42"/>
  <c r="Z36"/>
  <c r="Y36"/>
  <c r="Z29"/>
  <c r="Y29"/>
  <c r="Z24"/>
  <c r="I24"/>
  <c r="M24"/>
  <c r="AJ42"/>
  <c r="AG42"/>
  <c r="AH42"/>
  <c r="AI42"/>
  <c r="AF42"/>
  <c r="AG36"/>
  <c r="AH36"/>
  <c r="AI36"/>
  <c r="AJ36"/>
  <c r="AF36"/>
  <c r="AG29"/>
  <c r="AH29"/>
  <c r="AI29"/>
  <c r="AJ29"/>
  <c r="AF29"/>
  <c r="AJ24"/>
  <c r="AG24"/>
  <c r="AH24"/>
  <c r="AI24"/>
  <c r="AF24"/>
  <c r="AQ22"/>
  <c r="AR22" s="1"/>
  <c r="AU22" s="1"/>
  <c r="AQ31"/>
  <c r="AR31" s="1"/>
  <c r="AQ33"/>
  <c r="AR33" s="1"/>
  <c r="AU33" s="1"/>
  <c r="AQ34"/>
  <c r="AR34" s="1"/>
  <c r="AQ40"/>
  <c r="AR40" s="1"/>
  <c r="AQ41"/>
  <c r="AR41" s="1"/>
  <c r="AQ48"/>
  <c r="AQ46"/>
  <c r="AQ44"/>
  <c r="AQ36"/>
  <c r="AU40"/>
  <c r="AU41"/>
  <c r="AU32"/>
  <c r="AU34"/>
  <c r="AU31"/>
  <c r="AU23"/>
  <c r="AQ39"/>
  <c r="AR39" s="1"/>
  <c r="AU39" s="1"/>
  <c r="AQ38"/>
  <c r="AR38" s="1"/>
  <c r="AU38" s="1"/>
  <c r="AQ35"/>
  <c r="AR35" s="1"/>
  <c r="AU35" s="1"/>
  <c r="AQ32"/>
  <c r="AR32" s="1"/>
  <c r="AQ27"/>
  <c r="AR27" s="1"/>
  <c r="AU27" s="1"/>
  <c r="AQ28"/>
  <c r="AR28" s="1"/>
  <c r="AU28" s="1"/>
  <c r="AQ26"/>
  <c r="AR26" s="1"/>
  <c r="AU26" s="1"/>
  <c r="AQ23"/>
  <c r="AR23" s="1"/>
  <c r="AQ19"/>
  <c r="AR19" s="1"/>
  <c r="AU19" s="1"/>
  <c r="AQ20"/>
  <c r="AR20" s="1"/>
  <c r="AU20" s="1"/>
  <c r="AQ21"/>
  <c r="AR21" s="1"/>
  <c r="AU21" s="1"/>
  <c r="AN39"/>
  <c r="AN38"/>
  <c r="AN27"/>
  <c r="AN26"/>
  <c r="AN21"/>
  <c r="AN19"/>
  <c r="AN18"/>
  <c r="BC18"/>
  <c r="O28"/>
  <c r="AX28" s="1"/>
  <c r="O31"/>
  <c r="Q31" s="1"/>
  <c r="O32"/>
  <c r="AX32" s="1"/>
  <c r="O33"/>
  <c r="Q33" s="1"/>
  <c r="O34"/>
  <c r="AX34" s="1"/>
  <c r="O35"/>
  <c r="AX35" s="1"/>
  <c r="O38"/>
  <c r="AX38" s="1"/>
  <c r="O39"/>
  <c r="Q39" s="1"/>
  <c r="O40"/>
  <c r="AX40" s="1"/>
  <c r="O41"/>
  <c r="Q41" s="1"/>
  <c r="O46"/>
  <c r="O48"/>
  <c r="O18"/>
  <c r="Q18" s="1"/>
  <c r="O19"/>
  <c r="Q19" s="1"/>
  <c r="O20"/>
  <c r="AX20" s="1"/>
  <c r="O21"/>
  <c r="Q21" s="1"/>
  <c r="O22"/>
  <c r="AX22" s="1"/>
  <c r="O23"/>
  <c r="AX23" s="1"/>
  <c r="O26"/>
  <c r="AX26" s="1"/>
  <c r="O27"/>
  <c r="AX27" s="1"/>
  <c r="AA44"/>
  <c r="AA48"/>
  <c r="AA46"/>
  <c r="AA39"/>
  <c r="AA40"/>
  <c r="AA41"/>
  <c r="AA38"/>
  <c r="AA32"/>
  <c r="AA33"/>
  <c r="AA34"/>
  <c r="AA35"/>
  <c r="AA31"/>
  <c r="AA27"/>
  <c r="AA28"/>
  <c r="AA26"/>
  <c r="AA19"/>
  <c r="AA20"/>
  <c r="AA21"/>
  <c r="AA22"/>
  <c r="AY22" s="1"/>
  <c r="AA23"/>
  <c r="W39"/>
  <c r="W38"/>
  <c r="W33"/>
  <c r="W27"/>
  <c r="W26"/>
  <c r="W21"/>
  <c r="W19"/>
  <c r="W18"/>
  <c r="AU29" l="1"/>
  <c r="AQ24"/>
  <c r="AU24"/>
  <c r="AZ22"/>
  <c r="BC22" s="1"/>
  <c r="AU42"/>
  <c r="AK37"/>
  <c r="AC21"/>
  <c r="AD21" s="1"/>
  <c r="AC19"/>
  <c r="AD19" s="1"/>
  <c r="AC41"/>
  <c r="AD41" s="1"/>
  <c r="AC39"/>
  <c r="AD39" s="1"/>
  <c r="AC33"/>
  <c r="AD33" s="1"/>
  <c r="AC31"/>
  <c r="AD31" s="1"/>
  <c r="AY21"/>
  <c r="AY19"/>
  <c r="AY26"/>
  <c r="AY27"/>
  <c r="AZ27" s="1"/>
  <c r="BC27" s="1"/>
  <c r="AY35"/>
  <c r="AZ35" s="1"/>
  <c r="BC35" s="1"/>
  <c r="AY39"/>
  <c r="AY40"/>
  <c r="AZ40" s="1"/>
  <c r="BC40" s="1"/>
  <c r="AY33"/>
  <c r="AY20"/>
  <c r="AZ20" s="1"/>
  <c r="BC20" s="1"/>
  <c r="AY23"/>
  <c r="AZ23" s="1"/>
  <c r="BC23" s="1"/>
  <c r="AY28"/>
  <c r="AZ28" s="1"/>
  <c r="BC28" s="1"/>
  <c r="AY32"/>
  <c r="AZ32" s="1"/>
  <c r="BC32" s="1"/>
  <c r="AY38"/>
  <c r="AZ38" s="1"/>
  <c r="BC38" s="1"/>
  <c r="AU36"/>
  <c r="AY41"/>
  <c r="AY34"/>
  <c r="AZ34" s="1"/>
  <c r="BC34" s="1"/>
  <c r="AY31"/>
  <c r="AK30"/>
  <c r="AX29"/>
  <c r="AT19"/>
  <c r="AS19"/>
  <c r="AS20"/>
  <c r="AT20"/>
  <c r="Q40"/>
  <c r="AC40" s="1"/>
  <c r="AD40" s="1"/>
  <c r="Q38"/>
  <c r="Q34"/>
  <c r="AC34" s="1"/>
  <c r="AD34" s="1"/>
  <c r="Q32"/>
  <c r="Q28"/>
  <c r="AC28" s="1"/>
  <c r="AD28" s="1"/>
  <c r="Q26"/>
  <c r="AC26" s="1"/>
  <c r="AD26" s="1"/>
  <c r="Q22"/>
  <c r="AC22" s="1"/>
  <c r="AD22" s="1"/>
  <c r="Q20"/>
  <c r="AX19"/>
  <c r="AZ19" s="1"/>
  <c r="BC19" s="1"/>
  <c r="AX21"/>
  <c r="AX31"/>
  <c r="AX33"/>
  <c r="AZ33" s="1"/>
  <c r="BC33" s="1"/>
  <c r="AX41"/>
  <c r="AX39"/>
  <c r="AZ39" s="1"/>
  <c r="BC39" s="1"/>
  <c r="O42"/>
  <c r="AA24"/>
  <c r="AA42"/>
  <c r="AQ29"/>
  <c r="AQ42"/>
  <c r="AS18"/>
  <c r="AT18"/>
  <c r="AT21"/>
  <c r="AS21"/>
  <c r="Q35"/>
  <c r="AC35" s="1"/>
  <c r="AD35" s="1"/>
  <c r="Q27"/>
  <c r="AC27" s="1"/>
  <c r="AD27" s="1"/>
  <c r="Q23"/>
  <c r="AC23" s="1"/>
  <c r="AD23" s="1"/>
  <c r="BB19"/>
  <c r="BB21"/>
  <c r="BA20"/>
  <c r="BB20"/>
  <c r="AA36"/>
  <c r="AA29"/>
  <c r="M42"/>
  <c r="M36"/>
  <c r="M29"/>
  <c r="K42"/>
  <c r="K36"/>
  <c r="K29"/>
  <c r="I42"/>
  <c r="I36"/>
  <c r="I29"/>
  <c r="K24"/>
  <c r="G42"/>
  <c r="G36"/>
  <c r="G29"/>
  <c r="G24"/>
  <c r="AZ41" l="1"/>
  <c r="BC41" s="1"/>
  <c r="AZ31"/>
  <c r="BC31" s="1"/>
  <c r="BA19"/>
  <c r="AY36"/>
  <c r="BC42"/>
  <c r="BA21"/>
  <c r="AZ21"/>
  <c r="BC21" s="1"/>
  <c r="BC24" s="1"/>
  <c r="AC38"/>
  <c r="AD38" s="1"/>
  <c r="AD42" s="1"/>
  <c r="Q42"/>
  <c r="AD29"/>
  <c r="AY29"/>
  <c r="AZ26"/>
  <c r="BC26" s="1"/>
  <c r="BC29" s="1"/>
  <c r="BC36"/>
  <c r="AX42"/>
  <c r="AY24"/>
  <c r="AC20"/>
  <c r="AD20" s="1"/>
  <c r="AD24" s="1"/>
  <c r="AX36"/>
  <c r="AY42"/>
  <c r="Q36"/>
  <c r="AC32"/>
  <c r="AD32" s="1"/>
  <c r="AD36" s="1"/>
  <c r="BA18"/>
  <c r="BB18"/>
  <c r="AX24"/>
  <c r="O36"/>
  <c r="I44"/>
  <c r="Q29"/>
  <c r="Q24"/>
  <c r="K44"/>
  <c r="O24"/>
  <c r="O29"/>
  <c r="M44"/>
  <c r="G44"/>
  <c r="O44" l="1"/>
</calcChain>
</file>

<file path=xl/comments1.xml><?xml version="1.0" encoding="utf-8"?>
<comments xmlns="http://schemas.openxmlformats.org/spreadsheetml/2006/main">
  <authors>
    <author>Ocuya</author>
  </authors>
  <commentList>
    <comment ref="Y5" authorId="0">
      <text>
        <r>
          <rPr>
            <b/>
            <sz val="8"/>
            <color indexed="81"/>
            <rFont val="Tahoma"/>
            <family val="2"/>
          </rPr>
          <t>Ocuya:</t>
        </r>
        <r>
          <rPr>
            <sz val="8"/>
            <color indexed="81"/>
            <rFont val="Tahoma"/>
            <family val="2"/>
          </rPr>
          <t xml:space="preserve">
Conesa, 2010
p.293
(…) en al columna 3.2 del cuadro 45, se presentan los valores de la magnitud del impacto en unidades conmensurables.</t>
        </r>
      </text>
    </comment>
    <comment ref="O6" authorId="0">
      <text>
        <r>
          <rPr>
            <b/>
            <sz val="8"/>
            <color indexed="81"/>
            <rFont val="Tahoma"/>
            <family val="2"/>
          </rPr>
          <t>Ocuya:</t>
        </r>
        <r>
          <rPr>
            <sz val="8"/>
            <color indexed="81"/>
            <rFont val="Tahoma"/>
            <family val="2"/>
          </rPr>
          <t xml:space="preserve">
Conesa, 2010
p.293
En la columna 1.2 o (…) 1.2.w+1 del cuadro 45, aparece la importancia del impacto sufirdo por cada factor</t>
        </r>
      </text>
    </comment>
    <comment ref="X6" authorId="0">
      <text>
        <r>
          <rPr>
            <b/>
            <sz val="8"/>
            <color indexed="81"/>
            <rFont val="Tahoma"/>
            <family val="2"/>
          </rPr>
          <t>Ocuya:</t>
        </r>
        <r>
          <rPr>
            <sz val="8"/>
            <color indexed="81"/>
            <rFont val="Tahoma"/>
            <family val="2"/>
          </rPr>
          <t xml:space="preserve">
Conesa, 2010
p.29
"Llevando los datos de las columnas 2.3.1 y 2.3.2 al eje de las abcisas de las correspondientes funciones de transformación obtendremos en ordenadas el valor de la calidad ambienal.</t>
        </r>
      </text>
    </comment>
    <comment ref="AC6" authorId="0">
      <text>
        <r>
          <rPr>
            <b/>
            <sz val="8"/>
            <color indexed="81"/>
            <rFont val="Tahoma"/>
            <family val="2"/>
          </rPr>
          <t>Ocuya:</t>
        </r>
        <r>
          <rPr>
            <sz val="8"/>
            <color indexed="81"/>
            <rFont val="Tahoma"/>
            <family val="2"/>
          </rPr>
          <t xml:space="preserve">
</t>
        </r>
        <r>
          <rPr>
            <b/>
            <i/>
            <sz val="8"/>
            <color indexed="81"/>
            <rFont val="Tahoma"/>
            <family val="2"/>
          </rPr>
          <t>Resulta de multiplicar las columnas 3.2.3 Magnitud del Impacto por la columna de Importancia estandarizada (Ij/Ij max)</t>
        </r>
        <r>
          <rPr>
            <sz val="8"/>
            <color indexed="81"/>
            <rFont val="Tahoma"/>
            <family val="2"/>
          </rPr>
          <t xml:space="preserve">
Conesa, 2010
p. 293
Columna Vj Valor del impacto sobre cada factor. 
Mediante la expresión 
Vj=(Ij/Imax X Mj</t>
        </r>
        <r>
          <rPr>
            <sz val="8"/>
            <color indexed="81"/>
            <rFont val="Symbol"/>
            <family val="1"/>
            <charset val="2"/>
          </rPr>
          <t>2</t>
        </r>
        <r>
          <rPr>
            <sz val="8"/>
            <color indexed="81"/>
            <rFont val="Tahoma"/>
            <family val="2"/>
          </rPr>
          <t>)</t>
        </r>
        <r>
          <rPr>
            <sz val="8"/>
            <color indexed="81"/>
            <rFont val="Symbol"/>
            <family val="1"/>
            <charset val="2"/>
          </rPr>
          <t>1/3</t>
        </r>
        <r>
          <rPr>
            <sz val="8"/>
            <color indexed="81"/>
            <rFont val="Tahoma"/>
            <family val="2"/>
          </rPr>
          <t xml:space="preserve">
obtendremos de manera cuantificada y en una escala de 0 a 1, el valor total del impacto Vj sufrido por cada factor j, del medio, consecuencia del conjunto de las acciones de la actuación o proyecto sobre el factor considerado (columna 3.3)
Se hace notar que Vj, deberá adoptar el mismo signo que el calculado para Ij.
Los valores de la importancia del impacto se trasladan a una escala de 0 a 1, de manera que a cada factor le corresponde una importancia de I/Imax, siendo Imax el máximo valor de las importancias Ij  en la columna 1.2.w+1 del cuadro 45
</t>
        </r>
      </text>
    </comment>
    <comment ref="AD6" authorId="0">
      <text>
        <r>
          <rPr>
            <b/>
            <sz val="8"/>
            <color indexed="81"/>
            <rFont val="Tahoma"/>
            <family val="2"/>
          </rPr>
          <t>Ocuya:</t>
        </r>
        <r>
          <rPr>
            <sz val="8"/>
            <color indexed="81"/>
            <rFont val="Tahoma"/>
            <family val="2"/>
          </rPr>
          <t xml:space="preserve">
Conesa, 2010
p. 293
(…) multiplicando el valor del impacto sobre cada factor Vj (columna 3.3, por su índice ponderal UIPj o coeficiente de Ponderación Pj se obtiene el impacto ambiental total que se produce sobre cada factor, IA j (columna 3.4)
IA = Pj . Vj</t>
        </r>
      </text>
    </comment>
    <comment ref="AX6" authorId="0">
      <text>
        <r>
          <rPr>
            <b/>
            <sz val="8"/>
            <color indexed="81"/>
            <rFont val="Tahoma"/>
            <family val="2"/>
          </rPr>
          <t>Ocuya:</t>
        </r>
        <r>
          <rPr>
            <sz val="8"/>
            <color indexed="81"/>
            <rFont val="Tahoma"/>
            <family val="2"/>
          </rPr>
          <t xml:space="preserve">
Resulta de la suma algebraica de los valores absolutos de las  columnas 4.1.5  y 1.2 (1.2. w+1)</t>
        </r>
      </text>
    </comment>
    <comment ref="AY6" authorId="0">
      <text>
        <r>
          <rPr>
            <b/>
            <sz val="8"/>
            <color indexed="81"/>
            <rFont val="Tahoma"/>
            <family val="2"/>
          </rPr>
          <t>Ocuya:</t>
        </r>
        <r>
          <rPr>
            <sz val="8"/>
            <color indexed="81"/>
            <rFont val="Tahoma"/>
            <family val="2"/>
          </rPr>
          <t xml:space="preserve">
Resulta de la sumatoria de la columna 4.2.2.3 magnitud del impacto de las medidas correctivas en unidades conmensurables y la columna 3.2.3 magnitud de los impacto en unidades comensurables</t>
        </r>
      </text>
    </comment>
    <comment ref="AZ6" authorId="0">
      <text>
        <r>
          <rPr>
            <b/>
            <sz val="8"/>
            <color indexed="81"/>
            <rFont val="Tahoma"/>
            <family val="2"/>
          </rPr>
          <t>Ocuya:</t>
        </r>
        <r>
          <rPr>
            <sz val="8"/>
            <color indexed="81"/>
            <rFont val="Tahoma"/>
            <family val="2"/>
          </rPr>
          <t xml:space="preserve">
Resulta del producto de las columnas 5.1 y 5.2 empleando el algoritmo
Vj = (I/Imax x Mj2)1/3 </t>
        </r>
      </text>
    </comment>
    <comment ref="BC6" authorId="0">
      <text>
        <r>
          <rPr>
            <b/>
            <sz val="8"/>
            <color indexed="81"/>
            <rFont val="Tahoma"/>
            <family val="2"/>
          </rPr>
          <t>Ocuya:</t>
        </r>
        <r>
          <rPr>
            <sz val="8"/>
            <color indexed="81"/>
            <rFont val="Tahoma"/>
            <family val="2"/>
          </rPr>
          <t xml:space="preserve">
Resulta del producto de los valores de UIP y el Valor final (columna 5.3)</t>
        </r>
      </text>
    </comment>
    <comment ref="Q7" authorId="0">
      <text>
        <r>
          <rPr>
            <b/>
            <sz val="8"/>
            <color indexed="81"/>
            <rFont val="Tahoma"/>
            <family val="2"/>
          </rPr>
          <t>Ocuya:</t>
        </r>
        <r>
          <rPr>
            <sz val="8"/>
            <color indexed="81"/>
            <rFont val="Tahoma"/>
            <family val="2"/>
          </rPr>
          <t xml:space="preserve">
Esta columna no se encuentra en la tabla 45c. Se ha incluido, para propósitos didácticos, considerando Ij/Imax
Ejemplo: -35/184
Equivale a decir Importancia estandarizada del efecto
Un problema en el método: ¿La importancia máxima de todos lo factores debe considerarse en términos absolutos o debe incluirse su signo?
¿Cuando  la importancia máxima de todos los factores es positiva debe incluirse este valor positivo así sea 1 por ejemplo?</t>
        </r>
      </text>
    </comment>
    <comment ref="AK7" authorId="0">
      <text>
        <r>
          <rPr>
            <b/>
            <sz val="8"/>
            <color indexed="81"/>
            <rFont val="Tahoma"/>
            <family val="2"/>
          </rPr>
          <t>Ocuya:</t>
        </r>
        <r>
          <rPr>
            <sz val="8"/>
            <color indexed="81"/>
            <rFont val="Tahoma"/>
            <family val="2"/>
          </rPr>
          <t xml:space="preserve">
Esta columna no se encuentra en la tabla 45c. Se ha incluido, para propósitos didácticos, considerando Ij/Imax
Ejemplo: -35/184
Equivale a decir Importancia estandarizada del efecto
Un problema en el método: ¿La importancia máxima de todos lo factores debe considerarse en términos absolutos o debe incluirse su signo?
¿Cuando  la importancia máxima de todos los factores es positiva debe incluirse este valor positivo así sea 1 por ejemplo?</t>
        </r>
      </text>
    </comment>
    <comment ref="AR7" authorId="0">
      <text>
        <r>
          <rPr>
            <b/>
            <sz val="8"/>
            <color indexed="81"/>
            <rFont val="Tahoma"/>
            <family val="2"/>
          </rPr>
          <t>Ocuya:</t>
        </r>
        <r>
          <rPr>
            <sz val="8"/>
            <color indexed="81"/>
            <rFont val="Tahoma"/>
            <family val="2"/>
          </rPr>
          <t xml:space="preserve">
Resulta del producto de la columna 4.2.2.3 por la columna de valores absolutos 4.1.5 estandarizados
 Importancia estandarizada (Ij/Ij max)
Conesa, 2010
p. 293
Columna Vj Valor del impacto sobre cada factor. 
Mediante la expresión 
Vj=(Ij/Imax X Mj2)1/3
obtendremos de manera cuantificada y en una escala de 0 a 1, el valor total del impacto Vj ocasionado por las medidas correctoras 
Se hace notar que Vj, deberá adoptar el mismo signo que el calculado para Ij.
Los valores de la importancia del impacto se trasladan a una escala de 0 a 1, de manera que a cada factor le corresponde una importancia de I/Imax, siendo Imax el máximo valor de las importancias Ij  en la columna 4.1.5
</t>
        </r>
      </text>
    </comment>
    <comment ref="AU7" authorId="0">
      <text>
        <r>
          <rPr>
            <b/>
            <sz val="8"/>
            <color indexed="81"/>
            <rFont val="Tahoma"/>
            <family val="2"/>
          </rPr>
          <t>Ocuya:</t>
        </r>
        <r>
          <rPr>
            <sz val="8"/>
            <color indexed="81"/>
            <rFont val="Tahoma"/>
            <family val="2"/>
          </rPr>
          <t xml:space="preserve">
Resulta de multiplicar la columna 4.2.3 Valor del efecto de las medidas correctoras  por la columna de UIP
Base teórica
Adaptado de Conesa, 2010, p. 293
(…) multiplicando el valor del impacto de la medida correctora sobre cada factor Vj  mc (columna 4. 2.3, por su índice ponderal UIPj o coeficiente de Ponderación Pj se obtiene el impacto ambiental total de las medidas correctoras que se produce sobre cada factor, 
IA j (columna 4.2.4)
IA mc  = Pj . Vj mc</t>
        </r>
      </text>
    </comment>
    <comment ref="I17" authorId="0">
      <text>
        <r>
          <rPr>
            <b/>
            <sz val="8"/>
            <color indexed="81"/>
            <rFont val="Tahoma"/>
            <family val="2"/>
          </rPr>
          <t>Ocuya:</t>
        </r>
        <r>
          <rPr>
            <sz val="8"/>
            <color indexed="81"/>
            <rFont val="Tahoma"/>
            <family val="2"/>
          </rPr>
          <t xml:space="preserve">
Viene de una matriz de calificación cualitativa según la fórmula siguiente: I = ± [3 IN + 2 EX + MO + PE + RV + SI + AC + EF + PR + MC]
</t>
        </r>
      </text>
    </comment>
    <comment ref="K17" authorId="0">
      <text>
        <r>
          <rPr>
            <b/>
            <sz val="8"/>
            <color indexed="81"/>
            <rFont val="Tahoma"/>
            <family val="2"/>
          </rPr>
          <t>Ocuya:</t>
        </r>
        <r>
          <rPr>
            <sz val="8"/>
            <color indexed="81"/>
            <rFont val="Tahoma"/>
            <family val="2"/>
          </rPr>
          <t xml:space="preserve">
Viene de una matriz de calificación cualitativa según la fórmula siguiente: I = ± [3 IN + 2 EX + MO + PE + RV + SI + AC + EF + PR + MC]
</t>
        </r>
      </text>
    </comment>
    <comment ref="O17" authorId="0">
      <text>
        <r>
          <rPr>
            <b/>
            <sz val="8"/>
            <color indexed="81"/>
            <rFont val="Tahoma"/>
            <family val="2"/>
          </rPr>
          <t>Ocuya:</t>
        </r>
        <r>
          <rPr>
            <sz val="8"/>
            <color indexed="81"/>
            <rFont val="Tahoma"/>
            <family val="2"/>
          </rPr>
          <t xml:space="preserve">
Se obtiene de la suma de los valores de la importancia total en la fase 2 y la importancia total de los efectos permanentes en la fase 1
Valores absolutos de la columna 1.0 y valores absolutos de la columna 1.1.</t>
        </r>
      </text>
    </comment>
    <comment ref="AJ17" authorId="0">
      <text>
        <r>
          <rPr>
            <b/>
            <sz val="8"/>
            <color indexed="81"/>
            <rFont val="Tahoma"/>
            <family val="2"/>
          </rPr>
          <t>Ocuya:</t>
        </r>
        <r>
          <rPr>
            <sz val="8"/>
            <color indexed="81"/>
            <rFont val="Tahoma"/>
            <family val="2"/>
          </rPr>
          <t xml:space="preserve">
Viene de una matriz de calificación cualitativa según la fórmula siguiente: I = ± [3 IN + 2 EX + MO + PE + RV + SI + AC + EF + PR + MC]
</t>
        </r>
      </text>
    </comment>
    <comment ref="AN17" authorId="0">
      <text>
        <r>
          <rPr>
            <b/>
            <sz val="8"/>
            <color indexed="81"/>
            <rFont val="Tahoma"/>
            <family val="2"/>
          </rPr>
          <t>Ocuya:</t>
        </r>
        <r>
          <rPr>
            <sz val="8"/>
            <color indexed="81"/>
            <rFont val="Tahoma"/>
            <family val="2"/>
          </rPr>
          <t xml:space="preserve">
Es la diferencia de la columna 4.2.1.2 y la 4.2.1.1
Refleja el valor neto en la magnitud del impacto (en unidades inconmensurables) por la introduccion de medidas correctoras</t>
        </r>
      </text>
    </comment>
    <comment ref="AQ17" authorId="0">
      <text>
        <r>
          <rPr>
            <b/>
            <sz val="8"/>
            <color indexed="81"/>
            <rFont val="Tahoma"/>
            <family val="2"/>
          </rPr>
          <t>Ocuya:</t>
        </r>
        <r>
          <rPr>
            <sz val="8"/>
            <color indexed="81"/>
            <rFont val="Tahoma"/>
            <family val="2"/>
          </rPr>
          <t xml:space="preserve">
Es la diferencia de la columna 4.2.2.2 y la 4.2.2.1 (en unidades de calidad ambiental)
Refleja el valor neto en la magnitud del impacto (en unidades conmensurables) por la introduccion de medidas correctoras
(es una aplicación de la técnica de Batelle)</t>
        </r>
      </text>
    </comment>
    <comment ref="AC18" authorId="0">
      <text>
        <r>
          <rPr>
            <b/>
            <sz val="8"/>
            <color indexed="81"/>
            <rFont val="Tahoma"/>
            <family val="2"/>
          </rPr>
          <t>Ocuya:</t>
        </r>
        <r>
          <rPr>
            <sz val="8"/>
            <color indexed="81"/>
            <rFont val="Tahoma"/>
            <family val="2"/>
          </rPr>
          <t xml:space="preserve">
Valor = 0.011 en la tabla 45c</t>
        </r>
      </text>
    </comment>
    <comment ref="AD18" authorId="0">
      <text>
        <r>
          <rPr>
            <b/>
            <sz val="8"/>
            <color indexed="81"/>
            <rFont val="Tahoma"/>
            <family val="2"/>
          </rPr>
          <t>Ocuya:</t>
        </r>
        <r>
          <rPr>
            <sz val="8"/>
            <color indexed="81"/>
            <rFont val="Tahoma"/>
            <family val="2"/>
          </rPr>
          <t xml:space="preserve">
Valor = - 0.23 en la tabla 45c</t>
        </r>
      </text>
    </comment>
    <comment ref="AS18" authorId="0">
      <text>
        <r>
          <rPr>
            <b/>
            <sz val="8"/>
            <color indexed="81"/>
            <rFont val="Tahoma"/>
            <family val="2"/>
          </rPr>
          <t>Ocuya:</t>
        </r>
        <r>
          <rPr>
            <sz val="8"/>
            <color indexed="81"/>
            <rFont val="Tahoma"/>
            <family val="2"/>
          </rPr>
          <t xml:space="preserve">
Valor = 0.007 en la tabla 45c</t>
        </r>
      </text>
    </comment>
    <comment ref="AT18" authorId="0">
      <text>
        <r>
          <rPr>
            <b/>
            <sz val="8"/>
            <color indexed="81"/>
            <rFont val="Tahoma"/>
            <family val="2"/>
          </rPr>
          <t>Ocuya:</t>
        </r>
        <r>
          <rPr>
            <sz val="8"/>
            <color indexed="81"/>
            <rFont val="Tahoma"/>
            <family val="2"/>
          </rPr>
          <t xml:space="preserve">
Valor = 0.007 en la tabla 45c</t>
        </r>
      </text>
    </comment>
    <comment ref="BA18" authorId="0">
      <text>
        <r>
          <rPr>
            <b/>
            <sz val="8"/>
            <color indexed="81"/>
            <rFont val="Tahoma"/>
            <family val="2"/>
          </rPr>
          <t>Ocuya:</t>
        </r>
        <r>
          <rPr>
            <sz val="8"/>
            <color indexed="81"/>
            <rFont val="Tahoma"/>
            <family val="2"/>
          </rPr>
          <t xml:space="preserve">
Valor = - 0.002 en la tabla 45c</t>
        </r>
      </text>
    </comment>
    <comment ref="BB18" authorId="0">
      <text>
        <r>
          <rPr>
            <b/>
            <sz val="8"/>
            <color indexed="81"/>
            <rFont val="Tahoma"/>
            <family val="2"/>
          </rPr>
          <t>Ocuya:</t>
        </r>
        <r>
          <rPr>
            <sz val="8"/>
            <color indexed="81"/>
            <rFont val="Tahoma"/>
            <family val="2"/>
          </rPr>
          <t xml:space="preserve">
Valor = - 0.002 en la tabla 45c</t>
        </r>
      </text>
    </comment>
    <comment ref="AC19" authorId="0">
      <text>
        <r>
          <rPr>
            <b/>
            <sz val="8"/>
            <color indexed="81"/>
            <rFont val="Tahoma"/>
            <family val="2"/>
          </rPr>
          <t>Ocuya:</t>
        </r>
        <r>
          <rPr>
            <sz val="8"/>
            <color indexed="81"/>
            <rFont val="Tahoma"/>
            <family val="2"/>
          </rPr>
          <t xml:space="preserve">
Valor = 0.011 e la tabla 45c</t>
        </r>
      </text>
    </comment>
    <comment ref="AD19" authorId="0">
      <text>
        <r>
          <rPr>
            <b/>
            <sz val="8"/>
            <color indexed="81"/>
            <rFont val="Tahoma"/>
            <family val="2"/>
          </rPr>
          <t>Ocuya:</t>
        </r>
        <r>
          <rPr>
            <sz val="8"/>
            <color indexed="81"/>
            <rFont val="Tahoma"/>
            <family val="2"/>
          </rPr>
          <t xml:space="preserve">
Valor = - 0.21 en la tabla 45c</t>
        </r>
      </text>
    </comment>
    <comment ref="AS19" authorId="0">
      <text>
        <r>
          <rPr>
            <b/>
            <sz val="8"/>
            <color indexed="81"/>
            <rFont val="Tahoma"/>
            <family val="2"/>
          </rPr>
          <t>Ocuya:</t>
        </r>
        <r>
          <rPr>
            <sz val="8"/>
            <color indexed="81"/>
            <rFont val="Tahoma"/>
            <family val="2"/>
          </rPr>
          <t xml:space="preserve">
Valor = 0.080  en la tabla 45c</t>
        </r>
      </text>
    </comment>
    <comment ref="AT19" authorId="0">
      <text>
        <r>
          <rPr>
            <b/>
            <sz val="8"/>
            <color indexed="81"/>
            <rFont val="Tahoma"/>
            <family val="2"/>
          </rPr>
          <t>Ocuya:</t>
        </r>
        <r>
          <rPr>
            <sz val="8"/>
            <color indexed="81"/>
            <rFont val="Tahoma"/>
            <family val="2"/>
          </rPr>
          <t xml:space="preserve">
Valor = 0.080  en la tabla 45c</t>
        </r>
      </text>
    </comment>
    <comment ref="BA19" authorId="0">
      <text>
        <r>
          <rPr>
            <b/>
            <sz val="8"/>
            <color indexed="81"/>
            <rFont val="Tahoma"/>
            <family val="2"/>
          </rPr>
          <t>Ocuya:</t>
        </r>
        <r>
          <rPr>
            <sz val="8"/>
            <color indexed="81"/>
            <rFont val="Tahoma"/>
            <family val="2"/>
          </rPr>
          <t xml:space="preserve">
Valor = 0.009  en la tabla 45c</t>
        </r>
      </text>
    </comment>
    <comment ref="BB19" authorId="0">
      <text>
        <r>
          <rPr>
            <b/>
            <sz val="8"/>
            <color indexed="81"/>
            <rFont val="Tahoma"/>
            <family val="2"/>
          </rPr>
          <t>Ocuya:</t>
        </r>
        <r>
          <rPr>
            <sz val="8"/>
            <color indexed="81"/>
            <rFont val="Tahoma"/>
            <family val="2"/>
          </rPr>
          <t xml:space="preserve">
Valor = 0.009  en la tabla 45c</t>
        </r>
      </text>
    </comment>
    <comment ref="AC20" authorId="0">
      <text>
        <r>
          <rPr>
            <b/>
            <sz val="8"/>
            <color indexed="81"/>
            <rFont val="Tahoma"/>
            <family val="2"/>
          </rPr>
          <t>Ocuya:</t>
        </r>
        <r>
          <rPr>
            <sz val="8"/>
            <color indexed="81"/>
            <rFont val="Tahoma"/>
            <family val="2"/>
          </rPr>
          <t xml:space="preserve">
Valor = 0.011 e la tabla 45c</t>
        </r>
      </text>
    </comment>
    <comment ref="AD20" authorId="0">
      <text>
        <r>
          <rPr>
            <b/>
            <sz val="8"/>
            <color indexed="81"/>
            <rFont val="Tahoma"/>
            <family val="2"/>
          </rPr>
          <t>Ocuya:</t>
        </r>
        <r>
          <rPr>
            <sz val="8"/>
            <color indexed="81"/>
            <rFont val="Tahoma"/>
            <family val="2"/>
          </rPr>
          <t xml:space="preserve">
Valor = - 0.21 en la tabla 45c</t>
        </r>
      </text>
    </comment>
    <comment ref="AS20" authorId="0">
      <text>
        <r>
          <rPr>
            <b/>
            <sz val="8"/>
            <color indexed="81"/>
            <rFont val="Tahoma"/>
            <family val="2"/>
          </rPr>
          <t>Ocuya:</t>
        </r>
        <r>
          <rPr>
            <sz val="8"/>
            <color indexed="81"/>
            <rFont val="Tahoma"/>
            <family val="2"/>
          </rPr>
          <t xml:space="preserve">
Valor = 0.003 en  la tabla 45c</t>
        </r>
      </text>
    </comment>
    <comment ref="AT20" authorId="0">
      <text>
        <r>
          <rPr>
            <b/>
            <sz val="8"/>
            <color indexed="81"/>
            <rFont val="Tahoma"/>
            <family val="2"/>
          </rPr>
          <t>Ocuya:</t>
        </r>
        <r>
          <rPr>
            <sz val="8"/>
            <color indexed="81"/>
            <rFont val="Tahoma"/>
            <family val="2"/>
          </rPr>
          <t xml:space="preserve">
Valor = 0.003 en  la tabla 45c</t>
        </r>
      </text>
    </comment>
    <comment ref="BA20" authorId="0">
      <text>
        <r>
          <rPr>
            <b/>
            <sz val="8"/>
            <color indexed="81"/>
            <rFont val="Tahoma"/>
            <family val="2"/>
          </rPr>
          <t>Ocuya:</t>
        </r>
        <r>
          <rPr>
            <sz val="8"/>
            <color indexed="81"/>
            <rFont val="Tahoma"/>
            <family val="2"/>
          </rPr>
          <t xml:space="preserve">
Valor = - 0.004 en  la tabla 45c</t>
        </r>
      </text>
    </comment>
    <comment ref="BB20" authorId="0">
      <text>
        <r>
          <rPr>
            <b/>
            <sz val="8"/>
            <color indexed="81"/>
            <rFont val="Tahoma"/>
            <family val="2"/>
          </rPr>
          <t>Ocuya:</t>
        </r>
        <r>
          <rPr>
            <sz val="8"/>
            <color indexed="81"/>
            <rFont val="Tahoma"/>
            <family val="2"/>
          </rPr>
          <t xml:space="preserve">
Valor = - 0.004 en  la tabla 45c</t>
        </r>
      </text>
    </comment>
    <comment ref="AC21" authorId="0">
      <text>
        <r>
          <rPr>
            <b/>
            <sz val="8"/>
            <color indexed="81"/>
            <rFont val="Tahoma"/>
            <family val="2"/>
          </rPr>
          <t>Ocuya:</t>
        </r>
        <r>
          <rPr>
            <sz val="8"/>
            <color indexed="81"/>
            <rFont val="Tahoma"/>
            <family val="2"/>
          </rPr>
          <t xml:space="preserve">
Valor = 0.495 e la tabla 45c</t>
        </r>
      </text>
    </comment>
    <comment ref="AD21" authorId="0">
      <text>
        <r>
          <rPr>
            <b/>
            <sz val="8"/>
            <color indexed="81"/>
            <rFont val="Tahoma"/>
            <family val="2"/>
          </rPr>
          <t>Ocuya:</t>
        </r>
        <r>
          <rPr>
            <sz val="8"/>
            <color indexed="81"/>
            <rFont val="Tahoma"/>
            <family val="2"/>
          </rPr>
          <t xml:space="preserve">
Valor = - 9.89 en la tabla 45c</t>
        </r>
      </text>
    </comment>
    <comment ref="AS21" authorId="0">
      <text>
        <r>
          <rPr>
            <b/>
            <sz val="8"/>
            <color indexed="81"/>
            <rFont val="Tahoma"/>
            <family val="2"/>
          </rPr>
          <t>Ocuya:</t>
        </r>
        <r>
          <rPr>
            <sz val="8"/>
            <color indexed="81"/>
            <rFont val="Tahoma"/>
            <family val="2"/>
          </rPr>
          <t xml:space="preserve">
Valor = 0.248  la tabla 45c</t>
        </r>
      </text>
    </comment>
    <comment ref="AT21" authorId="0">
      <text>
        <r>
          <rPr>
            <b/>
            <sz val="8"/>
            <color indexed="81"/>
            <rFont val="Tahoma"/>
            <family val="2"/>
          </rPr>
          <t>Ocuya:</t>
        </r>
        <r>
          <rPr>
            <sz val="8"/>
            <color indexed="81"/>
            <rFont val="Tahoma"/>
            <family val="2"/>
          </rPr>
          <t xml:space="preserve">
Valor = 0.248  la tabla 45c</t>
        </r>
      </text>
    </comment>
    <comment ref="BA21" authorId="0">
      <text>
        <r>
          <rPr>
            <b/>
            <sz val="8"/>
            <color indexed="81"/>
            <rFont val="Tahoma"/>
            <family val="2"/>
          </rPr>
          <t>Ocuya:</t>
        </r>
        <r>
          <rPr>
            <sz val="8"/>
            <color indexed="81"/>
            <rFont val="Tahoma"/>
            <family val="2"/>
          </rPr>
          <t xml:space="preserve">
Valor = - 0.127  la tabla 45c</t>
        </r>
      </text>
    </comment>
    <comment ref="BB21" authorId="0">
      <text>
        <r>
          <rPr>
            <b/>
            <sz val="8"/>
            <color indexed="81"/>
            <rFont val="Tahoma"/>
            <family val="2"/>
          </rPr>
          <t>Ocuya:</t>
        </r>
        <r>
          <rPr>
            <sz val="8"/>
            <color indexed="81"/>
            <rFont val="Tahoma"/>
            <family val="2"/>
          </rPr>
          <t xml:space="preserve">
Valor = - 0.127  la tabla 45c</t>
        </r>
      </text>
    </comment>
    <comment ref="Y24" authorId="0">
      <text>
        <r>
          <rPr>
            <b/>
            <sz val="8"/>
            <color indexed="81"/>
            <rFont val="Tahoma"/>
            <family val="2"/>
          </rPr>
          <t>Ocuya:</t>
        </r>
        <r>
          <rPr>
            <sz val="8"/>
            <color indexed="81"/>
            <rFont val="Tahoma"/>
            <family val="2"/>
          </rPr>
          <t xml:space="preserve">
Suma valores de calidad ambiental sin proyecto total aire</t>
        </r>
      </text>
    </comment>
    <comment ref="Z24" authorId="0">
      <text>
        <r>
          <rPr>
            <b/>
            <sz val="8"/>
            <color indexed="81"/>
            <rFont val="Tahoma"/>
            <family val="2"/>
          </rPr>
          <t>Ocuya:</t>
        </r>
        <r>
          <rPr>
            <sz val="8"/>
            <color indexed="81"/>
            <rFont val="Tahoma"/>
            <family val="2"/>
          </rPr>
          <t xml:space="preserve">
Suma de valores de calidad ambiental con proyecto Total Aire</t>
        </r>
      </text>
    </comment>
    <comment ref="AD24" authorId="0">
      <text>
        <r>
          <rPr>
            <b/>
            <sz val="8"/>
            <color indexed="81"/>
            <rFont val="Tahoma"/>
            <family val="2"/>
          </rPr>
          <t>Ocuya:</t>
        </r>
        <r>
          <rPr>
            <sz val="8"/>
            <color indexed="81"/>
            <rFont val="Tahoma"/>
            <family val="2"/>
          </rPr>
          <t xml:space="preserve">
Suma Fj Impacto Total Aire</t>
        </r>
      </text>
    </comment>
    <comment ref="AO24" authorId="0">
      <text>
        <r>
          <rPr>
            <b/>
            <sz val="8"/>
            <color indexed="81"/>
            <rFont val="Tahoma"/>
            <family val="2"/>
          </rPr>
          <t>Ocuya:</t>
        </r>
        <r>
          <rPr>
            <sz val="8"/>
            <color indexed="81"/>
            <rFont val="Tahoma"/>
            <family val="2"/>
          </rPr>
          <t xml:space="preserve">
Suma valores de calidad ambiental sin proyecto total aire</t>
        </r>
      </text>
    </comment>
    <comment ref="AP24" authorId="0">
      <text>
        <r>
          <rPr>
            <b/>
            <sz val="8"/>
            <color indexed="81"/>
            <rFont val="Tahoma"/>
            <family val="2"/>
          </rPr>
          <t>Ocuya:</t>
        </r>
        <r>
          <rPr>
            <sz val="8"/>
            <color indexed="81"/>
            <rFont val="Tahoma"/>
            <family val="2"/>
          </rPr>
          <t xml:space="preserve">
Suma de valores de calidad ambiental con proyecto Total Aire</t>
        </r>
      </text>
    </comment>
    <comment ref="AU24" authorId="0">
      <text>
        <r>
          <rPr>
            <b/>
            <sz val="8"/>
            <color indexed="81"/>
            <rFont val="Tahoma"/>
            <family val="2"/>
          </rPr>
          <t>Ocuya:</t>
        </r>
        <r>
          <rPr>
            <sz val="8"/>
            <color indexed="81"/>
            <rFont val="Tahoma"/>
            <family val="2"/>
          </rPr>
          <t xml:space="preserve">
Suma Fj Impacto Total Aire</t>
        </r>
      </text>
    </comment>
    <comment ref="AC26" authorId="0">
      <text>
        <r>
          <rPr>
            <b/>
            <sz val="8"/>
            <color indexed="81"/>
            <rFont val="Tahoma"/>
            <family val="2"/>
          </rPr>
          <t>Ocuya:</t>
        </r>
        <r>
          <rPr>
            <sz val="8"/>
            <color indexed="81"/>
            <rFont val="Tahoma"/>
            <family val="2"/>
          </rPr>
          <t xml:space="preserve">
Valor = 0.011 en la tabla 45c</t>
        </r>
      </text>
    </comment>
    <comment ref="Y29" authorId="0">
      <text>
        <r>
          <rPr>
            <b/>
            <sz val="8"/>
            <color indexed="81"/>
            <rFont val="Tahoma"/>
            <family val="2"/>
          </rPr>
          <t>Ocuya:</t>
        </r>
        <r>
          <rPr>
            <sz val="8"/>
            <color indexed="81"/>
            <rFont val="Tahoma"/>
            <family val="2"/>
          </rPr>
          <t xml:space="preserve">
Suma valores de calidad ambiental sin proyecto total agua</t>
        </r>
      </text>
    </comment>
    <comment ref="Z29" authorId="0">
      <text>
        <r>
          <rPr>
            <b/>
            <sz val="8"/>
            <color indexed="81"/>
            <rFont val="Tahoma"/>
            <family val="2"/>
          </rPr>
          <t>Ocuya:</t>
        </r>
        <r>
          <rPr>
            <sz val="8"/>
            <color indexed="81"/>
            <rFont val="Tahoma"/>
            <family val="2"/>
          </rPr>
          <t xml:space="preserve">
Suma valores de calidad ambiental con proyecto total agua</t>
        </r>
      </text>
    </comment>
    <comment ref="AD29" authorId="0">
      <text>
        <r>
          <rPr>
            <b/>
            <sz val="8"/>
            <color indexed="81"/>
            <rFont val="Tahoma"/>
            <family val="2"/>
          </rPr>
          <t>Ocuya:</t>
        </r>
        <r>
          <rPr>
            <sz val="8"/>
            <color indexed="81"/>
            <rFont val="Tahoma"/>
            <family val="2"/>
          </rPr>
          <t xml:space="preserve">
Suma Fj Impacto Total Agua</t>
        </r>
      </text>
    </comment>
    <comment ref="AO29" authorId="0">
      <text>
        <r>
          <rPr>
            <b/>
            <sz val="8"/>
            <color indexed="81"/>
            <rFont val="Tahoma"/>
            <family val="2"/>
          </rPr>
          <t>Ocuya:</t>
        </r>
        <r>
          <rPr>
            <sz val="8"/>
            <color indexed="81"/>
            <rFont val="Tahoma"/>
            <family val="2"/>
          </rPr>
          <t xml:space="preserve">
Suma valores de calidad ambiental sin proyecto total agua</t>
        </r>
      </text>
    </comment>
    <comment ref="AP29" authorId="0">
      <text>
        <r>
          <rPr>
            <b/>
            <sz val="8"/>
            <color indexed="81"/>
            <rFont val="Tahoma"/>
            <family val="2"/>
          </rPr>
          <t>Ocuya:</t>
        </r>
        <r>
          <rPr>
            <sz val="8"/>
            <color indexed="81"/>
            <rFont val="Tahoma"/>
            <family val="2"/>
          </rPr>
          <t xml:space="preserve">
Suma valores de calidad ambiental con proyecto total agua</t>
        </r>
      </text>
    </comment>
    <comment ref="AU29" authorId="0">
      <text>
        <r>
          <rPr>
            <b/>
            <sz val="8"/>
            <color indexed="81"/>
            <rFont val="Tahoma"/>
            <family val="2"/>
          </rPr>
          <t>Ocuya:</t>
        </r>
        <r>
          <rPr>
            <sz val="8"/>
            <color indexed="81"/>
            <rFont val="Tahoma"/>
            <family val="2"/>
          </rPr>
          <t xml:space="preserve">
Suma Fj Impacto Total Agua</t>
        </r>
      </text>
    </comment>
    <comment ref="AC31" authorId="0">
      <text>
        <r>
          <rPr>
            <b/>
            <sz val="8"/>
            <color indexed="81"/>
            <rFont val="Tahoma"/>
            <family val="2"/>
          </rPr>
          <t>Ocuya:</t>
        </r>
        <r>
          <rPr>
            <sz val="8"/>
            <color indexed="81"/>
            <rFont val="Tahoma"/>
            <family val="2"/>
          </rPr>
          <t xml:space="preserve">
Valor = 0.011 en la tabla 45c</t>
        </r>
      </text>
    </comment>
    <comment ref="Y36" authorId="0">
      <text>
        <r>
          <rPr>
            <b/>
            <sz val="8"/>
            <color indexed="81"/>
            <rFont val="Tahoma"/>
            <family val="2"/>
          </rPr>
          <t>Ocuya:</t>
        </r>
        <r>
          <rPr>
            <sz val="8"/>
            <color indexed="81"/>
            <rFont val="Tahoma"/>
            <family val="2"/>
          </rPr>
          <t xml:space="preserve">
Suma valores de calidad ambiental sin proyecto total tierra</t>
        </r>
      </text>
    </comment>
    <comment ref="Z36" authorId="0">
      <text>
        <r>
          <rPr>
            <b/>
            <sz val="8"/>
            <color indexed="81"/>
            <rFont val="Tahoma"/>
            <family val="2"/>
          </rPr>
          <t>Ocuya:</t>
        </r>
        <r>
          <rPr>
            <sz val="8"/>
            <color indexed="81"/>
            <rFont val="Tahoma"/>
            <family val="2"/>
          </rPr>
          <t xml:space="preserve">
Suma valores de calidad ambiental con proyecto total tierra</t>
        </r>
      </text>
    </comment>
    <comment ref="AO36" authorId="0">
      <text>
        <r>
          <rPr>
            <b/>
            <sz val="8"/>
            <color indexed="81"/>
            <rFont val="Tahoma"/>
            <family val="2"/>
          </rPr>
          <t>Ocuya:</t>
        </r>
        <r>
          <rPr>
            <sz val="8"/>
            <color indexed="81"/>
            <rFont val="Tahoma"/>
            <family val="2"/>
          </rPr>
          <t xml:space="preserve">
Suma valores de calidad ambiental sin proyecto total tierra</t>
        </r>
      </text>
    </comment>
    <comment ref="AP36" authorId="0">
      <text>
        <r>
          <rPr>
            <b/>
            <sz val="8"/>
            <color indexed="81"/>
            <rFont val="Tahoma"/>
            <family val="2"/>
          </rPr>
          <t>Ocuya:</t>
        </r>
        <r>
          <rPr>
            <sz val="8"/>
            <color indexed="81"/>
            <rFont val="Tahoma"/>
            <family val="2"/>
          </rPr>
          <t xml:space="preserve">
Suma valores de calidad ambiental con proyecto total tierra</t>
        </r>
      </text>
    </comment>
    <comment ref="Y42" authorId="0">
      <text>
        <r>
          <rPr>
            <b/>
            <sz val="8"/>
            <color indexed="81"/>
            <rFont val="Tahoma"/>
            <family val="2"/>
          </rPr>
          <t>Ocuya:</t>
        </r>
        <r>
          <rPr>
            <sz val="8"/>
            <color indexed="81"/>
            <rFont val="Tahoma"/>
            <family val="2"/>
          </rPr>
          <t xml:space="preserve">
Suma valores de calidad ambiental sin proyecto total procesos</t>
        </r>
      </text>
    </comment>
    <comment ref="Z42" authorId="0">
      <text>
        <r>
          <rPr>
            <b/>
            <sz val="8"/>
            <color indexed="81"/>
            <rFont val="Tahoma"/>
            <family val="2"/>
          </rPr>
          <t>Ocuya:</t>
        </r>
        <r>
          <rPr>
            <sz val="8"/>
            <color indexed="81"/>
            <rFont val="Tahoma"/>
            <family val="2"/>
          </rPr>
          <t xml:space="preserve">
Suma valores de calidad ambiental con proyecto total procesos</t>
        </r>
      </text>
    </comment>
    <comment ref="AO42" authorId="0">
      <text>
        <r>
          <rPr>
            <b/>
            <sz val="8"/>
            <color indexed="81"/>
            <rFont val="Tahoma"/>
            <family val="2"/>
          </rPr>
          <t>Ocuya:</t>
        </r>
        <r>
          <rPr>
            <sz val="8"/>
            <color indexed="81"/>
            <rFont val="Tahoma"/>
            <family val="2"/>
          </rPr>
          <t xml:space="preserve">
Suma valores de calidad ambiental sin proyecto total procesos</t>
        </r>
      </text>
    </comment>
    <comment ref="AP42" authorId="0">
      <text>
        <r>
          <rPr>
            <b/>
            <sz val="8"/>
            <color indexed="81"/>
            <rFont val="Tahoma"/>
            <family val="2"/>
          </rPr>
          <t>Ocuya:</t>
        </r>
        <r>
          <rPr>
            <sz val="8"/>
            <color indexed="81"/>
            <rFont val="Tahoma"/>
            <family val="2"/>
          </rPr>
          <t xml:space="preserve">
Suma valores de calidad ambiental con proyecto total procesos</t>
        </r>
      </text>
    </comment>
    <comment ref="I44" authorId="0">
      <text>
        <r>
          <rPr>
            <b/>
            <sz val="8"/>
            <color indexed="81"/>
            <rFont val="Tahoma"/>
            <family val="2"/>
          </rPr>
          <t>Ocuya:</t>
        </r>
        <r>
          <rPr>
            <sz val="8"/>
            <color indexed="81"/>
            <rFont val="Tahoma"/>
            <family val="2"/>
          </rPr>
          <t xml:space="preserve">
Sumatoria de valores absolutos de total aire, total agua, total tierra y total procesos</t>
        </r>
      </text>
    </comment>
    <comment ref="K44" authorId="0">
      <text>
        <r>
          <rPr>
            <b/>
            <sz val="8"/>
            <color indexed="81"/>
            <rFont val="Tahoma"/>
            <family val="2"/>
          </rPr>
          <t>Ocuya:</t>
        </r>
        <r>
          <rPr>
            <sz val="8"/>
            <color indexed="81"/>
            <rFont val="Tahoma"/>
            <family val="2"/>
          </rPr>
          <t xml:space="preserve">
Sumatoria de valores absolutos de total aire, total agua, total tierra y total procesos</t>
        </r>
      </text>
    </comment>
    <comment ref="M44" authorId="0">
      <text>
        <r>
          <rPr>
            <b/>
            <sz val="8"/>
            <color indexed="81"/>
            <rFont val="Tahoma"/>
            <family val="2"/>
          </rPr>
          <t>Ocuya:</t>
        </r>
        <r>
          <rPr>
            <sz val="8"/>
            <color indexed="81"/>
            <rFont val="Tahoma"/>
            <family val="2"/>
          </rPr>
          <t xml:space="preserve">
Sumatoria de valores absolutos de total aire, total agua, total tierra y total procesos</t>
        </r>
      </text>
    </comment>
    <comment ref="O44" authorId="0">
      <text>
        <r>
          <rPr>
            <b/>
            <sz val="8"/>
            <color indexed="81"/>
            <rFont val="Tahoma"/>
            <family val="2"/>
          </rPr>
          <t>Ocuya:</t>
        </r>
        <r>
          <rPr>
            <sz val="8"/>
            <color indexed="81"/>
            <rFont val="Tahoma"/>
            <family val="2"/>
          </rPr>
          <t xml:space="preserve">
Sumatoria de valores absolutos de total aire, total agua, total tierra y total procesos</t>
        </r>
      </text>
    </comment>
    <comment ref="J45" authorId="0">
      <text>
        <r>
          <rPr>
            <b/>
            <sz val="8"/>
            <color indexed="81"/>
            <rFont val="Tahoma"/>
            <family val="2"/>
          </rPr>
          <t>Ocuya:</t>
        </r>
        <r>
          <rPr>
            <sz val="8"/>
            <color indexed="81"/>
            <rFont val="Tahoma"/>
            <family val="2"/>
          </rPr>
          <t xml:space="preserve">
Sumatoria de los valores relativos de total aire, total agua, total tierra y total procesos</t>
        </r>
      </text>
    </comment>
  </commentList>
</comments>
</file>

<file path=xl/sharedStrings.xml><?xml version="1.0" encoding="utf-8"?>
<sst xmlns="http://schemas.openxmlformats.org/spreadsheetml/2006/main" count="229" uniqueCount="161">
  <si>
    <t>P</t>
  </si>
  <si>
    <t>Ab.</t>
  </si>
  <si>
    <t>2. UNIDADES DE MEDIDA</t>
  </si>
  <si>
    <t>2.3.1</t>
  </si>
  <si>
    <t>2.3.2</t>
  </si>
  <si>
    <t>2.3.3</t>
  </si>
  <si>
    <t>UDS. INCONMENSURABLES</t>
  </si>
  <si>
    <t>SIN</t>
  </si>
  <si>
    <t>CON</t>
  </si>
  <si>
    <t>NETO</t>
  </si>
  <si>
    <t>MAGNITUD</t>
  </si>
  <si>
    <t>DEL IMPACTO</t>
  </si>
  <si>
    <t>UNIDAD DE MEDIDA</t>
  </si>
  <si>
    <t>INDICADOR DEL IMPACTO</t>
  </si>
  <si>
    <t>FUNCIÓN DE TRANSFORMACIÓN</t>
  </si>
  <si>
    <t>3.2.1</t>
  </si>
  <si>
    <t>3.2.2</t>
  </si>
  <si>
    <t>3.2.3</t>
  </si>
  <si>
    <t>3. VALORACIÓN</t>
  </si>
  <si>
    <t>4.1 M CORRECTORAS</t>
  </si>
  <si>
    <t>4.1.1</t>
  </si>
  <si>
    <t>4.1.2</t>
  </si>
  <si>
    <t>4.1.3</t>
  </si>
  <si>
    <t>4.1.4</t>
  </si>
  <si>
    <t>4.2 VALORACIÓN DEL EFECTO DE LAS MC</t>
  </si>
  <si>
    <t>4.2.1</t>
  </si>
  <si>
    <t>4.1.5</t>
  </si>
  <si>
    <t>APARCAMIENTOS</t>
  </si>
  <si>
    <t>AJARDINAMIENTO</t>
  </si>
  <si>
    <t>INSONORIZACIÓN</t>
  </si>
  <si>
    <t>DEPURACIÓN</t>
  </si>
  <si>
    <t>4.2.1.1</t>
  </si>
  <si>
    <t>4.2.1.2</t>
  </si>
  <si>
    <t>4.2.1.3</t>
  </si>
  <si>
    <t>4.2.2</t>
  </si>
  <si>
    <t>4.2.3</t>
  </si>
  <si>
    <t>4.2.2.1</t>
  </si>
  <si>
    <t>4.2.2.2</t>
  </si>
  <si>
    <t>4.2.2.3</t>
  </si>
  <si>
    <t>4.2.4</t>
  </si>
  <si>
    <t>4. CORRECCIÓN DE IMPACTOS</t>
  </si>
  <si>
    <t>IMPORTANCIA FINAL</t>
  </si>
  <si>
    <t>4.2.5</t>
  </si>
  <si>
    <t>COSTOS</t>
  </si>
  <si>
    <t>MAGNITUD CONMENS. FINAL</t>
  </si>
  <si>
    <t>VALOR FINAL</t>
  </si>
  <si>
    <t>IMPACTO FINAL</t>
  </si>
  <si>
    <t>SISTEMA DE ALERTA</t>
  </si>
  <si>
    <t>TOTAL AIRE</t>
  </si>
  <si>
    <t>AIRE</t>
  </si>
  <si>
    <t>TOTAL AGUA</t>
  </si>
  <si>
    <t>AGUA</t>
  </si>
  <si>
    <t>TOTAL TIERRA</t>
  </si>
  <si>
    <t>TIERRA</t>
  </si>
  <si>
    <t>TOTAL PROCESOS</t>
  </si>
  <si>
    <t>PROCESOS</t>
  </si>
  <si>
    <t>TOTAL IMPACTO M. INERTE</t>
  </si>
  <si>
    <t>TOTAL IMPACTO MEDIO FÍSICO</t>
  </si>
  <si>
    <t>IMPACTO AMBIENTAL TOTAL</t>
  </si>
  <si>
    <t>MEDIO FÍSICO</t>
  </si>
  <si>
    <t>MEDIO INERTE</t>
  </si>
  <si>
    <t>CALIDAD DEL AIRE</t>
  </si>
  <si>
    <t>NIVEL DE POLVO</t>
  </si>
  <si>
    <t>NIVEL DE OLORES</t>
  </si>
  <si>
    <t>NIVEL DE RUIDOS</t>
  </si>
  <si>
    <t>CLIMA</t>
  </si>
  <si>
    <t>ECOSISTEMA AIRE</t>
  </si>
  <si>
    <t>CALIDAD DEL AGUA</t>
  </si>
  <si>
    <t>RECURSOS HIDRICOS</t>
  </si>
  <si>
    <t>ECOSISTEMA AGUA</t>
  </si>
  <si>
    <t>CALIDAD / CAPACIDAD</t>
  </si>
  <si>
    <t>GEO-EDAFOLOGÍA</t>
  </si>
  <si>
    <t xml:space="preserve">RECURSOS </t>
  </si>
  <si>
    <t>RELIEVE Y FORMAS</t>
  </si>
  <si>
    <t>ECOSISTEMA SUELO</t>
  </si>
  <si>
    <t>CONTAMINACIÓN SECUNDARIA AIRE</t>
  </si>
  <si>
    <t>EROSIÓN DEL SUELO</t>
  </si>
  <si>
    <t>DESPRENDIMIENTOS</t>
  </si>
  <si>
    <t>RECARGA DE ACUÍFEROS</t>
  </si>
  <si>
    <t>5. IMPACTO FINAL</t>
  </si>
  <si>
    <t>ICAIRE</t>
  </si>
  <si>
    <t>CONCENTRACION</t>
  </si>
  <si>
    <t>SUBJETIVO</t>
  </si>
  <si>
    <t>NIVEL SONORO</t>
  </si>
  <si>
    <t>ICC</t>
  </si>
  <si>
    <t>GENERAL</t>
  </si>
  <si>
    <t>PERDIDAS</t>
  </si>
  <si>
    <t>ICAGRO</t>
  </si>
  <si>
    <t>CLASIFICACION</t>
  </si>
  <si>
    <t>Nª y CANTIDAD</t>
  </si>
  <si>
    <t>Dif. Relieve</t>
  </si>
  <si>
    <t>INDICE</t>
  </si>
  <si>
    <t>TAYLOR</t>
  </si>
  <si>
    <t>CANTIDAD</t>
  </si>
  <si>
    <t>%</t>
  </si>
  <si>
    <t>1.L.+</t>
  </si>
  <si>
    <t>4.C.-</t>
  </si>
  <si>
    <t>2.C.+</t>
  </si>
  <si>
    <t>2.C.-</t>
  </si>
  <si>
    <t>5.C.-</t>
  </si>
  <si>
    <t>ICA</t>
  </si>
  <si>
    <t>1.L.-</t>
  </si>
  <si>
    <t>mg/m3</t>
  </si>
  <si>
    <t>s/d</t>
  </si>
  <si>
    <t>dBA</t>
  </si>
  <si>
    <t>TIPO</t>
  </si>
  <si>
    <t>NªxCAL</t>
  </si>
  <si>
    <t>m.</t>
  </si>
  <si>
    <t>VALOR</t>
  </si>
  <si>
    <t>Tm/Ha</t>
  </si>
  <si>
    <t>NªCAN.</t>
  </si>
  <si>
    <t>Hm3</t>
  </si>
  <si>
    <t>MP</t>
  </si>
  <si>
    <t>MB</t>
  </si>
  <si>
    <t>T5</t>
  </si>
  <si>
    <t>T4</t>
  </si>
  <si>
    <t>R</t>
  </si>
  <si>
    <t>?</t>
  </si>
  <si>
    <t>B</t>
  </si>
  <si>
    <t>X</t>
  </si>
  <si>
    <t>UIP</t>
  </si>
  <si>
    <t xml:space="preserve"> efectos permanentes Fase 1</t>
  </si>
  <si>
    <t>UDS. CONMENSURABLES</t>
  </si>
  <si>
    <t>-</t>
  </si>
  <si>
    <t>UDS.CONMENSURABLES</t>
  </si>
  <si>
    <t>PRUEBA MULTIPLICACIÓN</t>
  </si>
  <si>
    <t>PRUEBA POTENCIACIÓN</t>
  </si>
  <si>
    <t>ADAPTADO DE LEOPOLD</t>
  </si>
  <si>
    <t>PONDERACIÓN</t>
  </si>
  <si>
    <t>LEOPOLD ADAPTADO</t>
  </si>
  <si>
    <t>BATELLE ADAPTADO</t>
  </si>
  <si>
    <t>MÉTODO DE CONESA</t>
  </si>
  <si>
    <t>METODO DE CONESA</t>
  </si>
  <si>
    <t>MÉTODO DE CONESA COMPLETO SIN MEDIDAS CORRECTORAS</t>
  </si>
  <si>
    <t>MÉTODO CONESA PARA MEDIDAS CORRECTORAS</t>
  </si>
  <si>
    <t>MAGNITUD  DEL IMPACTO</t>
  </si>
  <si>
    <t>IMPACTO TOTAL (sin medidas correctoras)</t>
  </si>
  <si>
    <t>VALOR DEL EFECTO (sin medidas correctoras)</t>
  </si>
  <si>
    <t>Importancia del factor o unidad de importancia del parámetro (UIP)</t>
  </si>
  <si>
    <t>FACTORES AMBIENTALES AFECTADOS</t>
  </si>
  <si>
    <t>ADAPTACIÓN DEL CUADRO 45.C. MATRIZ DE EVALUACIÓN</t>
  </si>
  <si>
    <t>(puede ser fase de construcción)</t>
  </si>
  <si>
    <t>(puede ser fase de operación)</t>
  </si>
  <si>
    <t>(los efectos de la Fase 1 que permanecen)</t>
  </si>
  <si>
    <t>Total importancia del efecto Fase 2 incluyendo</t>
  </si>
  <si>
    <t>TOTAL IMPORTANCIA DEL EFECTO FASE  1</t>
  </si>
  <si>
    <t>TOTAL IMPORTANCIA DEL EFECTO FASE 2</t>
  </si>
  <si>
    <t>TOTAL IMPORTANCIA DE EFECTOS PERMANENTES</t>
  </si>
  <si>
    <r>
      <t xml:space="preserve">1.2 </t>
    </r>
    <r>
      <rPr>
        <b/>
        <sz val="9"/>
        <color rgb="FFFF0000"/>
        <rFont val="Arial Narrow"/>
        <family val="2"/>
      </rPr>
      <t>(1.2.w+1)</t>
    </r>
  </si>
  <si>
    <t>VALOR DEL EFECTO (con medidas correctoras)</t>
  </si>
  <si>
    <t>IMPACTO TOTAL (con medidas correctoras)</t>
  </si>
  <si>
    <t>MAGNITUD DEL IMPACTO</t>
  </si>
  <si>
    <t>TOTAL IMPORTANCIA ABSOLUTA CON MEDIDAS CORRECTORAS</t>
  </si>
  <si>
    <t>(Ij/Imax)</t>
  </si>
  <si>
    <t>Importancia con medidas correctoras</t>
  </si>
  <si>
    <t xml:space="preserve">Importancia sin medidas correctoras </t>
  </si>
  <si>
    <t xml:space="preserve"> (Ij/Imax)</t>
  </si>
  <si>
    <t>ADAPTADO DE MÉTODO DE BATELLE</t>
  </si>
  <si>
    <t>MATRIZ DE EVALUACIÓN CUANTITATIVA</t>
  </si>
  <si>
    <t xml:space="preserve">Adaptado del Método de Vicente Conesa </t>
  </si>
  <si>
    <t>Conesa, Vicente (2010). Guía metodológica para la evaluación del impacto ambiental. 4ª ed. Madrid: Mundi Prensa</t>
  </si>
</sst>
</file>

<file path=xl/styles.xml><?xml version="1.0" encoding="utf-8"?>
<styleSheet xmlns="http://schemas.openxmlformats.org/spreadsheetml/2006/main">
  <numFmts count="3">
    <numFmt numFmtId="43" formatCode="_ * #,##0.00_ ;_ * \-#,##0.00_ ;_ * &quot;-&quot;??_ ;_ @_ "/>
    <numFmt numFmtId="164" formatCode="0.0"/>
    <numFmt numFmtId="165" formatCode="0.000"/>
  </numFmts>
  <fonts count="35">
    <font>
      <sz val="11"/>
      <color theme="1"/>
      <name val="Calibri"/>
      <family val="2"/>
      <scheme val="minor"/>
    </font>
    <font>
      <b/>
      <sz val="9"/>
      <color theme="1"/>
      <name val="Arial Narrow"/>
      <family val="2"/>
    </font>
    <font>
      <sz val="9"/>
      <color theme="1"/>
      <name val="Arial Narrow"/>
      <family val="2"/>
    </font>
    <font>
      <b/>
      <sz val="11"/>
      <color theme="1"/>
      <name val="Arial Narrow"/>
      <family val="2"/>
    </font>
    <font>
      <b/>
      <sz val="12"/>
      <color theme="1"/>
      <name val="Arial Narrow"/>
      <family val="2"/>
    </font>
    <font>
      <b/>
      <sz val="14"/>
      <color theme="1"/>
      <name val="Arial Narrow"/>
      <family val="2"/>
    </font>
    <font>
      <sz val="12"/>
      <color theme="1"/>
      <name val="Arial Narrow"/>
      <family val="2"/>
    </font>
    <font>
      <b/>
      <sz val="15"/>
      <color theme="1"/>
      <name val="Arial Narrow"/>
      <family val="2"/>
    </font>
    <font>
      <sz val="11"/>
      <color theme="1"/>
      <name val="Calibri"/>
      <family val="2"/>
      <scheme val="minor"/>
    </font>
    <font>
      <sz val="9"/>
      <color rgb="FFFF0000"/>
      <name val="Arial Narrow"/>
      <family val="2"/>
    </font>
    <font>
      <sz val="9"/>
      <name val="Arial Narrow"/>
      <family val="2"/>
    </font>
    <font>
      <sz val="8"/>
      <color indexed="81"/>
      <name val="Tahoma"/>
      <family val="2"/>
    </font>
    <font>
      <b/>
      <sz val="8"/>
      <color indexed="81"/>
      <name val="Tahoma"/>
      <family val="2"/>
    </font>
    <font>
      <b/>
      <sz val="9"/>
      <color rgb="FFFF0000"/>
      <name val="Arial Narrow"/>
      <family val="2"/>
    </font>
    <font>
      <sz val="9"/>
      <color rgb="FF0000CC"/>
      <name val="Arial Narrow"/>
      <family val="2"/>
    </font>
    <font>
      <b/>
      <i/>
      <sz val="8"/>
      <color indexed="81"/>
      <name val="Tahoma"/>
      <family val="2"/>
    </font>
    <font>
      <sz val="8"/>
      <color indexed="81"/>
      <name val="Symbol"/>
      <family val="1"/>
      <charset val="2"/>
    </font>
    <font>
      <sz val="11"/>
      <color rgb="FF0000CC"/>
      <name val="Calibri"/>
      <family val="2"/>
      <scheme val="minor"/>
    </font>
    <font>
      <b/>
      <sz val="9"/>
      <color rgb="FFC00000"/>
      <name val="Arial Narrow"/>
      <family val="2"/>
    </font>
    <font>
      <b/>
      <sz val="12"/>
      <color theme="0"/>
      <name val="Arial Narrow"/>
      <family val="2"/>
    </font>
    <font>
      <b/>
      <sz val="12"/>
      <color rgb="FFFFFF00"/>
      <name val="Arial Narrow"/>
      <family val="2"/>
    </font>
    <font>
      <b/>
      <sz val="9"/>
      <color rgb="FF0000CC"/>
      <name val="Arial Narrow"/>
      <family val="2"/>
    </font>
    <font>
      <b/>
      <sz val="11"/>
      <color theme="1"/>
      <name val="Calibri"/>
      <family val="2"/>
      <scheme val="minor"/>
    </font>
    <font>
      <b/>
      <sz val="11"/>
      <color theme="0"/>
      <name val="Arial Narrow"/>
      <family val="2"/>
    </font>
    <font>
      <b/>
      <sz val="14"/>
      <color theme="0"/>
      <name val="Arial Narrow"/>
      <family val="2"/>
    </font>
    <font>
      <b/>
      <sz val="12"/>
      <color rgb="FFC00000"/>
      <name val="Arial Narrow"/>
      <family val="2"/>
    </font>
    <font>
      <b/>
      <sz val="14"/>
      <color rgb="FFC00000"/>
      <name val="Arial Narrow"/>
      <family val="2"/>
    </font>
    <font>
      <sz val="10"/>
      <color theme="1"/>
      <name val="Arial Narrow"/>
      <family val="2"/>
    </font>
    <font>
      <sz val="10"/>
      <color rgb="FFC00000"/>
      <name val="Arial Narrow"/>
      <family val="2"/>
    </font>
    <font>
      <sz val="10"/>
      <color rgb="FFC00000"/>
      <name val="Calibri"/>
      <family val="2"/>
      <scheme val="minor"/>
    </font>
    <font>
      <b/>
      <sz val="12"/>
      <name val="Arial Narrow"/>
      <family val="2"/>
    </font>
    <font>
      <b/>
      <sz val="12"/>
      <name val="Calibri"/>
      <family val="2"/>
      <scheme val="minor"/>
    </font>
    <font>
      <b/>
      <sz val="12"/>
      <color rgb="FFFF0000"/>
      <name val="Arial Narrow"/>
      <family val="2"/>
    </font>
    <font>
      <b/>
      <sz val="12"/>
      <color rgb="FFFF0000"/>
      <name val="Calibri"/>
      <family val="2"/>
      <scheme val="minor"/>
    </font>
    <font>
      <sz val="18"/>
      <color rgb="FF0000CC"/>
      <name val="Tw Cen MT"/>
      <family val="2"/>
    </font>
  </fonts>
  <fills count="2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99FFCC"/>
        <bgColor indexed="64"/>
      </patternFill>
    </fill>
    <fill>
      <patternFill patternType="solid">
        <fgColor rgb="FFFFFFCC"/>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66FF33"/>
        <bgColor indexed="64"/>
      </patternFill>
    </fill>
    <fill>
      <patternFill patternType="solid">
        <fgColor rgb="FFCCFF99"/>
        <bgColor indexed="64"/>
      </patternFill>
    </fill>
    <fill>
      <patternFill patternType="solid">
        <fgColor rgb="FFFFFF99"/>
        <bgColor indexed="64"/>
      </patternFill>
    </fill>
    <fill>
      <patternFill patternType="solid">
        <fgColor rgb="FFCC99FF"/>
        <bgColor indexed="64"/>
      </patternFill>
    </fill>
    <fill>
      <patternFill patternType="solid">
        <fgColor theme="5" tint="0.39997558519241921"/>
        <bgColor indexed="64"/>
      </patternFill>
    </fill>
    <fill>
      <patternFill patternType="solid">
        <fgColor rgb="FF99CC00"/>
        <bgColor indexed="64"/>
      </patternFill>
    </fill>
    <fill>
      <patternFill patternType="solid">
        <fgColor theme="0" tint="-4.9989318521683403E-2"/>
        <bgColor indexed="64"/>
      </patternFill>
    </fill>
    <fill>
      <patternFill patternType="solid">
        <fgColor theme="0"/>
        <bgColor indexed="64"/>
      </patternFill>
    </fill>
    <fill>
      <patternFill patternType="solid">
        <fgColor rgb="FFFF0000"/>
        <bgColor indexed="64"/>
      </patternFill>
    </fill>
    <fill>
      <patternFill patternType="solid">
        <fgColor rgb="FFFF00FF"/>
        <bgColor indexed="64"/>
      </patternFill>
    </fill>
    <fill>
      <patternFill patternType="solid">
        <fgColor theme="6" tint="0.59999389629810485"/>
        <bgColor indexed="64"/>
      </patternFill>
    </fill>
    <fill>
      <patternFill patternType="solid">
        <fgColor theme="1"/>
        <bgColor indexed="64"/>
      </patternFill>
    </fill>
    <fill>
      <patternFill patternType="solid">
        <fgColor theme="7" tint="0.59999389629810485"/>
        <bgColor indexed="64"/>
      </patternFill>
    </fill>
    <fill>
      <patternFill patternType="solid">
        <fgColor rgb="FF0000CC"/>
        <bgColor indexed="64"/>
      </patternFill>
    </fill>
    <fill>
      <patternFill patternType="solid">
        <fgColor rgb="FF008000"/>
        <bgColor indexed="64"/>
      </patternFill>
    </fill>
    <fill>
      <patternFill patternType="solid">
        <fgColor rgb="FF7030A0"/>
        <bgColor indexed="64"/>
      </patternFill>
    </fill>
    <fill>
      <patternFill patternType="solid">
        <fgColor theme="3" tint="0.39997558519241921"/>
        <bgColor indexed="64"/>
      </patternFill>
    </fill>
    <fill>
      <patternFill patternType="solid">
        <fgColor rgb="FF92D050"/>
        <bgColor indexed="64"/>
      </patternFill>
    </fill>
    <fill>
      <patternFill patternType="solid">
        <fgColor rgb="FFFFC000"/>
        <bgColor indexed="64"/>
      </patternFill>
    </fill>
    <fill>
      <patternFill patternType="solid">
        <fgColor theme="3" tint="0.59999389629810485"/>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s>
  <cellStyleXfs count="2">
    <xf numFmtId="0" fontId="0" fillId="0" borderId="0"/>
    <xf numFmtId="43" fontId="8" fillId="0" borderId="0" applyFont="0" applyFill="0" applyBorder="0" applyAlignment="0" applyProtection="0"/>
  </cellStyleXfs>
  <cellXfs count="622">
    <xf numFmtId="0" fontId="0" fillId="0" borderId="0" xfId="0"/>
    <xf numFmtId="0" fontId="2" fillId="0" borderId="0" xfId="0" applyFont="1"/>
    <xf numFmtId="0" fontId="2" fillId="0" borderId="14" xfId="0" applyFont="1" applyBorder="1" applyAlignment="1"/>
    <xf numFmtId="0" fontId="2" fillId="0" borderId="15" xfId="0" applyFont="1" applyBorder="1" applyAlignment="1"/>
    <xf numFmtId="0" fontId="2" fillId="0" borderId="1" xfId="0" applyFont="1" applyBorder="1"/>
    <xf numFmtId="0" fontId="2" fillId="0" borderId="1" xfId="0" applyFont="1" applyBorder="1" applyAlignment="1">
      <alignment horizontal="center" vertical="center"/>
    </xf>
    <xf numFmtId="0" fontId="2" fillId="0" borderId="0" xfId="0" applyFont="1" applyAlignment="1">
      <alignment horizontal="center" vertical="center"/>
    </xf>
    <xf numFmtId="43" fontId="2" fillId="0" borderId="1" xfId="1" applyFont="1" applyBorder="1"/>
    <xf numFmtId="165" fontId="2" fillId="0" borderId="1" xfId="0" applyNumberFormat="1" applyFont="1" applyBorder="1"/>
    <xf numFmtId="43" fontId="2" fillId="4" borderId="1" xfId="1" applyFont="1" applyFill="1" applyBorder="1"/>
    <xf numFmtId="0" fontId="2" fillId="5" borderId="1" xfId="0" applyFont="1" applyFill="1" applyBorder="1"/>
    <xf numFmtId="43" fontId="2" fillId="5" borderId="1" xfId="1" applyFont="1" applyFill="1" applyBorder="1"/>
    <xf numFmtId="0" fontId="2" fillId="2" borderId="1" xfId="0" applyFont="1" applyFill="1" applyBorder="1"/>
    <xf numFmtId="0" fontId="2" fillId="6" borderId="1" xfId="0" applyFont="1" applyFill="1" applyBorder="1"/>
    <xf numFmtId="0" fontId="2" fillId="7" borderId="1" xfId="0" applyFont="1" applyFill="1" applyBorder="1"/>
    <xf numFmtId="0" fontId="2" fillId="8" borderId="1" xfId="0" applyFont="1" applyFill="1" applyBorder="1"/>
    <xf numFmtId="164" fontId="2" fillId="4" borderId="1" xfId="0" applyNumberFormat="1" applyFont="1" applyFill="1" applyBorder="1" applyAlignment="1">
      <alignment horizontal="center" vertical="center"/>
    </xf>
    <xf numFmtId="164" fontId="2" fillId="0" borderId="0" xfId="0" applyNumberFormat="1" applyFont="1"/>
    <xf numFmtId="164" fontId="2" fillId="0" borderId="14" xfId="0" applyNumberFormat="1" applyFont="1" applyBorder="1" applyAlignment="1"/>
    <xf numFmtId="164" fontId="2" fillId="5" borderId="1" xfId="0" applyNumberFormat="1" applyFont="1" applyFill="1" applyBorder="1" applyAlignment="1">
      <alignment horizontal="center" vertical="center"/>
    </xf>
    <xf numFmtId="0" fontId="2" fillId="9" borderId="1" xfId="0" applyFont="1" applyFill="1" applyBorder="1"/>
    <xf numFmtId="0" fontId="2" fillId="10" borderId="1" xfId="0" applyFont="1" applyFill="1" applyBorder="1"/>
    <xf numFmtId="43" fontId="2" fillId="10" borderId="1" xfId="1" applyFont="1" applyFill="1" applyBorder="1"/>
    <xf numFmtId="43" fontId="2" fillId="6" borderId="1" xfId="1" applyFont="1" applyFill="1" applyBorder="1"/>
    <xf numFmtId="43" fontId="2" fillId="7" borderId="1" xfId="1" applyFont="1" applyFill="1" applyBorder="1"/>
    <xf numFmtId="2" fontId="2" fillId="0" borderId="0" xfId="0" applyNumberFormat="1" applyFont="1"/>
    <xf numFmtId="0" fontId="2" fillId="11" borderId="1" xfId="0" applyFont="1" applyFill="1" applyBorder="1" applyAlignment="1">
      <alignment horizontal="center" vertical="center"/>
    </xf>
    <xf numFmtId="0" fontId="2" fillId="11" borderId="1" xfId="0" applyFont="1" applyFill="1" applyBorder="1"/>
    <xf numFmtId="43" fontId="2" fillId="11" borderId="1" xfId="1" applyFont="1" applyFill="1" applyBorder="1"/>
    <xf numFmtId="0" fontId="2" fillId="5" borderId="11" xfId="0" applyFont="1" applyFill="1" applyBorder="1" applyAlignment="1">
      <alignment horizontal="center" vertical="center"/>
    </xf>
    <xf numFmtId="0" fontId="14" fillId="0" borderId="1" xfId="0" applyFont="1" applyBorder="1"/>
    <xf numFmtId="0" fontId="2" fillId="5" borderId="7" xfId="0" applyFont="1" applyFill="1" applyBorder="1" applyAlignment="1">
      <alignment horizontal="center" vertical="center"/>
    </xf>
    <xf numFmtId="0" fontId="14" fillId="5" borderId="1" xfId="0" applyFont="1" applyFill="1" applyBorder="1"/>
    <xf numFmtId="164" fontId="14" fillId="4" borderId="1" xfId="0" applyNumberFormat="1" applyFont="1" applyFill="1" applyBorder="1"/>
    <xf numFmtId="43" fontId="14" fillId="4" borderId="1" xfId="1" applyFont="1" applyFill="1" applyBorder="1"/>
    <xf numFmtId="164" fontId="14" fillId="2" borderId="1" xfId="0" applyNumberFormat="1" applyFont="1" applyFill="1" applyBorder="1"/>
    <xf numFmtId="164" fontId="14" fillId="6" borderId="1" xfId="0" applyNumberFormat="1" applyFont="1" applyFill="1" applyBorder="1"/>
    <xf numFmtId="164" fontId="14" fillId="5" borderId="1" xfId="0" applyNumberFormat="1" applyFont="1" applyFill="1" applyBorder="1"/>
    <xf numFmtId="43" fontId="14" fillId="5" borderId="1" xfId="1" applyFont="1" applyFill="1" applyBorder="1"/>
    <xf numFmtId="164" fontId="14" fillId="11" borderId="1" xfId="0" applyNumberFormat="1" applyFont="1" applyFill="1" applyBorder="1"/>
    <xf numFmtId="0" fontId="14" fillId="11" borderId="1" xfId="0" applyFont="1" applyFill="1" applyBorder="1"/>
    <xf numFmtId="43" fontId="14" fillId="11" borderId="1" xfId="1" applyFont="1" applyFill="1" applyBorder="1"/>
    <xf numFmtId="0" fontId="14" fillId="10" borderId="1" xfId="0" applyFont="1" applyFill="1" applyBorder="1"/>
    <xf numFmtId="2" fontId="14" fillId="0" borderId="1" xfId="0" applyNumberFormat="1" applyFont="1" applyBorder="1"/>
    <xf numFmtId="0" fontId="14" fillId="2" borderId="1" xfId="0" applyFont="1" applyFill="1" applyBorder="1"/>
    <xf numFmtId="43" fontId="14" fillId="6" borderId="1" xfId="1" applyFont="1" applyFill="1" applyBorder="1"/>
    <xf numFmtId="43" fontId="14" fillId="7" borderId="1" xfId="1" applyFont="1" applyFill="1" applyBorder="1"/>
    <xf numFmtId="164" fontId="14" fillId="7" borderId="1" xfId="0" applyNumberFormat="1" applyFont="1" applyFill="1" applyBorder="1"/>
    <xf numFmtId="43" fontId="14" fillId="8" borderId="1" xfId="1" applyFont="1" applyFill="1" applyBorder="1"/>
    <xf numFmtId="43" fontId="2" fillId="8" borderId="1" xfId="1" applyFont="1" applyFill="1" applyBorder="1"/>
    <xf numFmtId="164" fontId="14" fillId="8" borderId="1" xfId="0" applyNumberFormat="1" applyFont="1" applyFill="1" applyBorder="1"/>
    <xf numFmtId="164" fontId="10" fillId="4" borderId="1" xfId="0" applyNumberFormat="1" applyFont="1" applyFill="1" applyBorder="1"/>
    <xf numFmtId="164" fontId="10" fillId="5" borderId="1" xfId="0" applyNumberFormat="1" applyFont="1" applyFill="1" applyBorder="1"/>
    <xf numFmtId="43" fontId="10" fillId="11" borderId="1" xfId="1" applyFont="1" applyFill="1" applyBorder="1"/>
    <xf numFmtId="0" fontId="10" fillId="11" borderId="1" xfId="0" applyFont="1" applyFill="1" applyBorder="1"/>
    <xf numFmtId="0" fontId="14" fillId="7" borderId="1" xfId="0" applyFont="1" applyFill="1" applyBorder="1"/>
    <xf numFmtId="0" fontId="14" fillId="6" borderId="1" xfId="0" applyFont="1" applyFill="1" applyBorder="1"/>
    <xf numFmtId="0" fontId="14" fillId="8" borderId="1" xfId="0" applyFont="1" applyFill="1" applyBorder="1"/>
    <xf numFmtId="43" fontId="14" fillId="2" borderId="1" xfId="1" applyFont="1" applyFill="1" applyBorder="1"/>
    <xf numFmtId="43" fontId="2" fillId="2" borderId="1" xfId="1" applyFont="1" applyFill="1" applyBorder="1"/>
    <xf numFmtId="0" fontId="18" fillId="0" borderId="1" xfId="0" applyFont="1" applyBorder="1"/>
    <xf numFmtId="165" fontId="18" fillId="0" borderId="1" xfId="0" applyNumberFormat="1" applyFont="1" applyBorder="1"/>
    <xf numFmtId="0" fontId="2" fillId="15" borderId="1" xfId="0" applyFont="1" applyFill="1" applyBorder="1"/>
    <xf numFmtId="0" fontId="14" fillId="15" borderId="1" xfId="0" applyFont="1" applyFill="1" applyBorder="1"/>
    <xf numFmtId="43" fontId="2" fillId="15" borderId="1" xfId="1" applyFont="1" applyFill="1" applyBorder="1"/>
    <xf numFmtId="43" fontId="10" fillId="15" borderId="1" xfId="1" applyFont="1" applyFill="1" applyBorder="1"/>
    <xf numFmtId="43" fontId="14" fillId="15" borderId="1" xfId="1" applyFont="1" applyFill="1" applyBorder="1"/>
    <xf numFmtId="0" fontId="2" fillId="15" borderId="0" xfId="0" applyFont="1" applyFill="1"/>
    <xf numFmtId="0" fontId="18" fillId="15" borderId="1" xfId="0" applyFont="1" applyFill="1" applyBorder="1"/>
    <xf numFmtId="165" fontId="18" fillId="15" borderId="1" xfId="0" applyNumberFormat="1" applyFont="1" applyFill="1" applyBorder="1"/>
    <xf numFmtId="0" fontId="2" fillId="0" borderId="13" xfId="0" applyFont="1" applyBorder="1" applyAlignment="1">
      <alignment horizontal="center"/>
    </xf>
    <xf numFmtId="0" fontId="14" fillId="12" borderId="1" xfId="0" applyFont="1" applyFill="1" applyBorder="1"/>
    <xf numFmtId="165" fontId="18" fillId="3" borderId="1" xfId="0" applyNumberFormat="1" applyFont="1" applyFill="1" applyBorder="1"/>
    <xf numFmtId="165" fontId="2" fillId="0" borderId="1" xfId="0" applyNumberFormat="1" applyFont="1" applyBorder="1" applyAlignment="1">
      <alignment horizontal="center"/>
    </xf>
    <xf numFmtId="165" fontId="2" fillId="2" borderId="10" xfId="1" applyNumberFormat="1" applyFont="1" applyFill="1" applyBorder="1" applyAlignment="1">
      <alignment horizontal="center"/>
    </xf>
    <xf numFmtId="165" fontId="2" fillId="2" borderId="11" xfId="1" applyNumberFormat="1" applyFont="1" applyFill="1" applyBorder="1" applyAlignment="1">
      <alignment horizontal="center"/>
    </xf>
    <xf numFmtId="165" fontId="2" fillId="6" borderId="10" xfId="1" applyNumberFormat="1" applyFont="1" applyFill="1" applyBorder="1" applyAlignment="1">
      <alignment horizontal="center"/>
    </xf>
    <xf numFmtId="165" fontId="2" fillId="6" borderId="11" xfId="1" applyNumberFormat="1" applyFont="1" applyFill="1" applyBorder="1" applyAlignment="1">
      <alignment horizontal="center"/>
    </xf>
    <xf numFmtId="165" fontId="2" fillId="7" borderId="10" xfId="1" applyNumberFormat="1" applyFont="1" applyFill="1" applyBorder="1" applyAlignment="1">
      <alignment horizontal="center"/>
    </xf>
    <xf numFmtId="165" fontId="2" fillId="7" borderId="11" xfId="1" applyNumberFormat="1" applyFont="1" applyFill="1" applyBorder="1" applyAlignment="1">
      <alignment horizontal="center"/>
    </xf>
    <xf numFmtId="165" fontId="2" fillId="0" borderId="0" xfId="0" applyNumberFormat="1" applyFont="1"/>
    <xf numFmtId="165" fontId="14" fillId="0" borderId="1" xfId="0" applyNumberFormat="1" applyFont="1" applyBorder="1"/>
    <xf numFmtId="0" fontId="18" fillId="21" borderId="1" xfId="0" applyFont="1" applyFill="1" applyBorder="1"/>
    <xf numFmtId="165" fontId="18" fillId="21" borderId="1" xfId="0" applyNumberFormat="1" applyFont="1" applyFill="1" applyBorder="1"/>
    <xf numFmtId="0" fontId="4" fillId="0" borderId="0" xfId="0" applyFont="1" applyBorder="1" applyAlignment="1">
      <alignment horizontal="center" vertical="center"/>
    </xf>
    <xf numFmtId="2" fontId="14" fillId="9" borderId="22" xfId="0" applyNumberFormat="1" applyFont="1" applyFill="1" applyBorder="1"/>
    <xf numFmtId="0" fontId="2" fillId="2" borderId="21" xfId="0" applyFont="1" applyFill="1" applyBorder="1"/>
    <xf numFmtId="0" fontId="2" fillId="6" borderId="21" xfId="0" applyFont="1" applyFill="1" applyBorder="1"/>
    <xf numFmtId="0" fontId="2" fillId="7" borderId="21" xfId="0" applyFont="1" applyFill="1" applyBorder="1"/>
    <xf numFmtId="0" fontId="2" fillId="8" borderId="21" xfId="0" applyFont="1" applyFill="1" applyBorder="1"/>
    <xf numFmtId="0" fontId="2" fillId="15" borderId="21" xfId="0" applyFont="1" applyFill="1" applyBorder="1"/>
    <xf numFmtId="43" fontId="2" fillId="0" borderId="26" xfId="1" applyFont="1" applyBorder="1"/>
    <xf numFmtId="43" fontId="2" fillId="10" borderId="26" xfId="1" applyFont="1" applyFill="1" applyBorder="1"/>
    <xf numFmtId="0" fontId="2" fillId="0" borderId="13" xfId="0" applyFont="1" applyBorder="1"/>
    <xf numFmtId="0" fontId="2" fillId="4" borderId="21" xfId="0" applyFont="1" applyFill="1" applyBorder="1" applyAlignment="1">
      <alignment horizontal="center" vertical="center"/>
    </xf>
    <xf numFmtId="0" fontId="2" fillId="4" borderId="21" xfId="0" applyFont="1" applyFill="1" applyBorder="1"/>
    <xf numFmtId="0" fontId="14" fillId="2" borderId="21" xfId="0" applyFont="1" applyFill="1" applyBorder="1"/>
    <xf numFmtId="43" fontId="14" fillId="2" borderId="21" xfId="1" applyFont="1" applyFill="1" applyBorder="1"/>
    <xf numFmtId="0" fontId="14" fillId="6" borderId="21" xfId="0" applyFont="1" applyFill="1" applyBorder="1"/>
    <xf numFmtId="43" fontId="14" fillId="6" borderId="21" xfId="1" applyFont="1" applyFill="1" applyBorder="1"/>
    <xf numFmtId="0" fontId="14" fillId="7" borderId="21" xfId="0" applyFont="1" applyFill="1" applyBorder="1"/>
    <xf numFmtId="43" fontId="14" fillId="7" borderId="21" xfId="1" applyFont="1" applyFill="1" applyBorder="1"/>
    <xf numFmtId="0" fontId="14" fillId="8" borderId="21" xfId="0" applyFont="1" applyFill="1" applyBorder="1"/>
    <xf numFmtId="43" fontId="14" fillId="8" borderId="21" xfId="1" applyFont="1" applyFill="1" applyBorder="1"/>
    <xf numFmtId="0" fontId="14" fillId="15" borderId="21" xfId="0" applyFont="1" applyFill="1" applyBorder="1"/>
    <xf numFmtId="43" fontId="2" fillId="15" borderId="21" xfId="1" applyFont="1" applyFill="1" applyBorder="1"/>
    <xf numFmtId="164" fontId="14" fillId="15" borderId="0" xfId="0" applyNumberFormat="1" applyFont="1" applyFill="1" applyBorder="1"/>
    <xf numFmtId="43" fontId="2" fillId="4" borderId="21" xfId="1" applyFont="1" applyFill="1" applyBorder="1"/>
    <xf numFmtId="43" fontId="2" fillId="4" borderId="25" xfId="1" applyFont="1" applyFill="1" applyBorder="1"/>
    <xf numFmtId="164" fontId="10" fillId="4" borderId="26" xfId="0" applyNumberFormat="1" applyFont="1" applyFill="1" applyBorder="1"/>
    <xf numFmtId="43" fontId="2" fillId="5" borderId="26" xfId="1" applyFont="1" applyFill="1" applyBorder="1"/>
    <xf numFmtId="164" fontId="10" fillId="5" borderId="26" xfId="0" applyNumberFormat="1" applyFont="1" applyFill="1" applyBorder="1"/>
    <xf numFmtId="43" fontId="2" fillId="11" borderId="26" xfId="1" applyFont="1" applyFill="1" applyBorder="1"/>
    <xf numFmtId="0" fontId="10" fillId="11" borderId="26" xfId="0" applyFont="1" applyFill="1" applyBorder="1"/>
    <xf numFmtId="43" fontId="14" fillId="5" borderId="26" xfId="1" applyFont="1" applyFill="1" applyBorder="1"/>
    <xf numFmtId="0" fontId="14" fillId="5" borderId="26" xfId="0" applyFont="1" applyFill="1" applyBorder="1"/>
    <xf numFmtId="0" fontId="2" fillId="2" borderId="13" xfId="0" applyFont="1" applyFill="1" applyBorder="1" applyAlignment="1">
      <alignment horizontal="center"/>
    </xf>
    <xf numFmtId="0" fontId="14" fillId="6" borderId="13" xfId="0" applyFont="1" applyFill="1" applyBorder="1" applyAlignment="1">
      <alignment horizontal="center"/>
    </xf>
    <xf numFmtId="0" fontId="2" fillId="7" borderId="13" xfId="0" applyFont="1" applyFill="1" applyBorder="1" applyAlignment="1">
      <alignment horizontal="center"/>
    </xf>
    <xf numFmtId="0" fontId="2" fillId="8" borderId="13" xfId="0" applyFont="1" applyFill="1" applyBorder="1" applyAlignment="1">
      <alignment horizontal="center"/>
    </xf>
    <xf numFmtId="0" fontId="2" fillId="15" borderId="13" xfId="0" applyFont="1" applyFill="1" applyBorder="1" applyAlignment="1">
      <alignment horizontal="center"/>
    </xf>
    <xf numFmtId="0" fontId="20" fillId="17" borderId="35" xfId="0" applyFont="1" applyFill="1" applyBorder="1" applyAlignment="1">
      <alignment horizontal="center" vertical="center"/>
    </xf>
    <xf numFmtId="0" fontId="2" fillId="0" borderId="21" xfId="0" applyFont="1" applyBorder="1"/>
    <xf numFmtId="0" fontId="2" fillId="0" borderId="32" xfId="0" applyFont="1" applyBorder="1"/>
    <xf numFmtId="164" fontId="2" fillId="2" borderId="21" xfId="0" applyNumberFormat="1" applyFont="1" applyFill="1" applyBorder="1"/>
    <xf numFmtId="0" fontId="2" fillId="15" borderId="0" xfId="0" applyFont="1" applyFill="1" applyBorder="1"/>
    <xf numFmtId="0" fontId="2" fillId="0" borderId="25" xfId="0" applyFont="1" applyBorder="1"/>
    <xf numFmtId="0" fontId="2" fillId="0" borderId="26" xfId="0" applyFont="1" applyBorder="1"/>
    <xf numFmtId="43" fontId="2" fillId="15" borderId="26" xfId="1" applyFont="1" applyFill="1" applyBorder="1"/>
    <xf numFmtId="0" fontId="2" fillId="15" borderId="43" xfId="0" applyFont="1" applyFill="1" applyBorder="1" applyAlignment="1">
      <alignment horizontal="center"/>
    </xf>
    <xf numFmtId="2" fontId="2" fillId="0" borderId="44" xfId="0" applyNumberFormat="1" applyFont="1" applyBorder="1" applyAlignment="1">
      <alignment horizontal="center"/>
    </xf>
    <xf numFmtId="0" fontId="2" fillId="0" borderId="21" xfId="0" applyFont="1" applyBorder="1" applyAlignment="1">
      <alignment horizontal="center" vertical="center"/>
    </xf>
    <xf numFmtId="43" fontId="2" fillId="2" borderId="21" xfId="1" applyFont="1" applyFill="1" applyBorder="1"/>
    <xf numFmtId="43" fontId="2" fillId="6" borderId="21" xfId="1" applyFont="1" applyFill="1" applyBorder="1"/>
    <xf numFmtId="43" fontId="2" fillId="7" borderId="21" xfId="1" applyFont="1" applyFill="1" applyBorder="1"/>
    <xf numFmtId="43" fontId="2" fillId="8" borderId="21" xfId="1" applyFont="1" applyFill="1" applyBorder="1"/>
    <xf numFmtId="43" fontId="2" fillId="0" borderId="21" xfId="1" applyFont="1" applyBorder="1"/>
    <xf numFmtId="43" fontId="2" fillId="0" borderId="25" xfId="1" applyFont="1" applyBorder="1"/>
    <xf numFmtId="0" fontId="2" fillId="0" borderId="22" xfId="0" applyFont="1" applyBorder="1" applyAlignment="1">
      <alignment horizontal="center"/>
    </xf>
    <xf numFmtId="0" fontId="14" fillId="0" borderId="21" xfId="0" applyFont="1" applyBorder="1"/>
    <xf numFmtId="0" fontId="2" fillId="0" borderId="22" xfId="0" applyFont="1" applyBorder="1"/>
    <xf numFmtId="0" fontId="13" fillId="0" borderId="22" xfId="0" applyFont="1" applyBorder="1"/>
    <xf numFmtId="0" fontId="2" fillId="12" borderId="1" xfId="0" applyFont="1" applyFill="1" applyBorder="1"/>
    <xf numFmtId="43" fontId="2" fillId="2" borderId="10" xfId="1" applyFont="1" applyFill="1" applyBorder="1" applyAlignment="1">
      <alignment horizontal="center"/>
    </xf>
    <xf numFmtId="43" fontId="2" fillId="2" borderId="11" xfId="1" applyFont="1" applyFill="1" applyBorder="1" applyAlignment="1">
      <alignment horizontal="center"/>
    </xf>
    <xf numFmtId="43" fontId="2" fillId="6" borderId="10" xfId="1" applyFont="1" applyFill="1" applyBorder="1" applyAlignment="1">
      <alignment horizontal="center"/>
    </xf>
    <xf numFmtId="43" fontId="2" fillId="6" borderId="11" xfId="1" applyFont="1" applyFill="1" applyBorder="1" applyAlignment="1">
      <alignment horizontal="center"/>
    </xf>
    <xf numFmtId="43" fontId="2" fillId="7" borderId="10" xfId="1" applyFont="1" applyFill="1" applyBorder="1" applyAlignment="1">
      <alignment horizontal="center"/>
    </xf>
    <xf numFmtId="43" fontId="2" fillId="7" borderId="11" xfId="1" applyFont="1" applyFill="1" applyBorder="1" applyAlignment="1">
      <alignment horizontal="center"/>
    </xf>
    <xf numFmtId="43" fontId="2" fillId="15" borderId="10" xfId="1" applyFont="1" applyFill="1" applyBorder="1" applyAlignment="1">
      <alignment horizontal="center"/>
    </xf>
    <xf numFmtId="43" fontId="2" fillId="15" borderId="11" xfId="1" applyFont="1" applyFill="1" applyBorder="1" applyAlignment="1">
      <alignment horizont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xf>
    <xf numFmtId="0" fontId="6" fillId="0" borderId="0" xfId="0" applyFont="1" applyBorder="1" applyAlignment="1">
      <alignment horizontal="center"/>
    </xf>
    <xf numFmtId="0" fontId="2" fillId="0" borderId="1" xfId="0" applyFont="1" applyBorder="1" applyAlignment="1">
      <alignment horizontal="center"/>
    </xf>
    <xf numFmtId="0" fontId="2" fillId="0" borderId="21" xfId="0" applyFont="1" applyBorder="1" applyAlignment="1">
      <alignment horizontal="center"/>
    </xf>
    <xf numFmtId="0" fontId="2" fillId="0" borderId="37" xfId="0" applyFont="1" applyBorder="1" applyAlignment="1">
      <alignment horizontal="center" vertical="center"/>
    </xf>
    <xf numFmtId="0" fontId="2" fillId="27" borderId="21" xfId="0" applyFont="1" applyFill="1" applyBorder="1"/>
    <xf numFmtId="0" fontId="2" fillId="27" borderId="1" xfId="0" applyFont="1" applyFill="1" applyBorder="1"/>
    <xf numFmtId="0" fontId="2" fillId="27" borderId="25" xfId="0" applyFont="1" applyFill="1" applyBorder="1"/>
    <xf numFmtId="43" fontId="2" fillId="27" borderId="1" xfId="1" applyFont="1" applyFill="1" applyBorder="1"/>
    <xf numFmtId="43" fontId="2" fillId="27" borderId="26" xfId="1" applyFont="1" applyFill="1" applyBorder="1"/>
    <xf numFmtId="0" fontId="14" fillId="5" borderId="13" xfId="0" applyFont="1" applyFill="1" applyBorder="1"/>
    <xf numFmtId="165" fontId="18" fillId="3" borderId="15" xfId="0" applyNumberFormat="1" applyFont="1" applyFill="1" applyBorder="1"/>
    <xf numFmtId="0" fontId="19" fillId="0" borderId="0" xfId="0" applyFont="1" applyFill="1" applyBorder="1" applyAlignment="1">
      <alignment horizontal="center" vertical="center" wrapText="1"/>
    </xf>
    <xf numFmtId="0" fontId="1" fillId="0" borderId="0" xfId="0" applyFont="1" applyFill="1" applyBorder="1" applyAlignment="1">
      <alignment horizontal="center"/>
    </xf>
    <xf numFmtId="2" fontId="14" fillId="0" borderId="0" xfId="0" applyNumberFormat="1" applyFont="1" applyFill="1" applyBorder="1"/>
    <xf numFmtId="0" fontId="0" fillId="0" borderId="0" xfId="0" applyFill="1" applyBorder="1" applyAlignment="1">
      <alignment horizontal="center" vertical="center" wrapText="1"/>
    </xf>
    <xf numFmtId="2" fontId="2" fillId="0" borderId="0" xfId="0" applyNumberFormat="1" applyFont="1" applyFill="1" applyBorder="1" applyAlignment="1">
      <alignment horizontal="center"/>
    </xf>
    <xf numFmtId="2" fontId="24" fillId="0" borderId="0" xfId="0" applyNumberFormat="1" applyFont="1" applyFill="1" applyBorder="1" applyAlignment="1">
      <alignment horizontal="center" vertical="center" textRotation="90" wrapText="1"/>
    </xf>
    <xf numFmtId="2" fontId="14" fillId="0" borderId="0" xfId="0" applyNumberFormat="1" applyFont="1" applyFill="1" applyBorder="1" applyAlignment="1">
      <alignment horizontal="center"/>
    </xf>
    <xf numFmtId="2" fontId="2" fillId="0" borderId="0" xfId="0" applyNumberFormat="1" applyFont="1" applyFill="1" applyBorder="1"/>
    <xf numFmtId="0" fontId="2" fillId="5" borderId="15" xfId="0" applyFont="1" applyFill="1" applyBorder="1"/>
    <xf numFmtId="0" fontId="2" fillId="5" borderId="15" xfId="0" applyFont="1" applyFill="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2" fillId="0" borderId="29" xfId="0" applyFont="1" applyBorder="1" applyAlignment="1">
      <alignment horizontal="center"/>
    </xf>
    <xf numFmtId="0" fontId="2" fillId="0" borderId="29" xfId="0" applyFont="1" applyBorder="1"/>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textRotation="90" wrapText="1"/>
    </xf>
    <xf numFmtId="0" fontId="2" fillId="0" borderId="0" xfId="0" applyFont="1" applyFill="1" applyBorder="1" applyAlignment="1">
      <alignment horizontal="center"/>
    </xf>
    <xf numFmtId="0" fontId="2" fillId="0" borderId="0" xfId="0" applyFont="1" applyFill="1" applyBorder="1"/>
    <xf numFmtId="0" fontId="2" fillId="19" borderId="19" xfId="0" applyFont="1" applyFill="1" applyBorder="1"/>
    <xf numFmtId="0" fontId="2" fillId="19" borderId="11" xfId="0" applyFont="1" applyFill="1" applyBorder="1"/>
    <xf numFmtId="0" fontId="2" fillId="6" borderId="11" xfId="0" applyFont="1" applyFill="1" applyBorder="1"/>
    <xf numFmtId="0" fontId="2" fillId="25" borderId="1" xfId="0" applyFont="1" applyFill="1" applyBorder="1"/>
    <xf numFmtId="165" fontId="18" fillId="15" borderId="15" xfId="0" applyNumberFormat="1" applyFont="1" applyFill="1" applyBorder="1"/>
    <xf numFmtId="0" fontId="18" fillId="15" borderId="15" xfId="0" applyFont="1" applyFill="1" applyBorder="1"/>
    <xf numFmtId="2" fontId="14" fillId="9" borderId="24" xfId="0" applyNumberFormat="1" applyFont="1" applyFill="1" applyBorder="1"/>
    <xf numFmtId="43" fontId="2" fillId="15" borderId="10" xfId="1" applyFont="1" applyFill="1" applyBorder="1" applyAlignment="1">
      <alignment horizontal="center" vertical="center"/>
    </xf>
    <xf numFmtId="43" fontId="2" fillId="15" borderId="11" xfId="1" applyFont="1" applyFill="1" applyBorder="1" applyAlignment="1">
      <alignment horizontal="center" vertical="center"/>
    </xf>
    <xf numFmtId="43" fontId="2" fillId="15" borderId="27" xfId="1" applyFont="1" applyFill="1" applyBorder="1" applyAlignment="1">
      <alignment horizontal="center" vertical="center"/>
    </xf>
    <xf numFmtId="43" fontId="2" fillId="8" borderId="10" xfId="1" applyFont="1" applyFill="1" applyBorder="1" applyAlignment="1">
      <alignment horizontal="center" vertical="center"/>
    </xf>
    <xf numFmtId="165" fontId="2" fillId="8" borderId="10" xfId="1" applyNumberFormat="1" applyFont="1" applyFill="1" applyBorder="1" applyAlignment="1">
      <alignment horizontal="center" vertical="center"/>
    </xf>
    <xf numFmtId="43" fontId="2" fillId="8" borderId="11" xfId="1" applyFont="1" applyFill="1" applyBorder="1" applyAlignment="1">
      <alignment horizontal="center" vertical="center"/>
    </xf>
    <xf numFmtId="165" fontId="2" fillId="8" borderId="11" xfId="1" applyNumberFormat="1" applyFont="1" applyFill="1" applyBorder="1" applyAlignment="1">
      <alignment horizontal="center" vertical="center"/>
    </xf>
    <xf numFmtId="165" fontId="2" fillId="15" borderId="10" xfId="1" applyNumberFormat="1" applyFont="1" applyFill="1" applyBorder="1" applyAlignment="1">
      <alignment horizontal="center" vertical="center"/>
    </xf>
    <xf numFmtId="165" fontId="2" fillId="15" borderId="11" xfId="1" applyNumberFormat="1" applyFont="1" applyFill="1" applyBorder="1" applyAlignment="1">
      <alignment horizontal="center" vertical="center"/>
    </xf>
    <xf numFmtId="43" fontId="2" fillId="0" borderId="10" xfId="1" applyFont="1" applyBorder="1" applyAlignment="1">
      <alignment horizontal="center" vertical="center"/>
    </xf>
    <xf numFmtId="165" fontId="2" fillId="0" borderId="10" xfId="1" applyNumberFormat="1" applyFont="1" applyBorder="1" applyAlignment="1">
      <alignment horizontal="center" vertical="center"/>
    </xf>
    <xf numFmtId="43" fontId="2" fillId="0" borderId="11" xfId="1" applyFont="1" applyBorder="1" applyAlignment="1">
      <alignment horizontal="center" vertical="center"/>
    </xf>
    <xf numFmtId="165" fontId="2" fillId="0" borderId="11" xfId="1" applyNumberFormat="1" applyFont="1" applyBorder="1" applyAlignment="1">
      <alignment horizontal="center" vertical="center"/>
    </xf>
    <xf numFmtId="43" fontId="2" fillId="0" borderId="27" xfId="1" applyFont="1" applyBorder="1" applyAlignment="1">
      <alignment horizontal="center" vertical="center"/>
    </xf>
    <xf numFmtId="165" fontId="2" fillId="0" borderId="27" xfId="1" applyNumberFormat="1" applyFont="1" applyBorder="1" applyAlignment="1">
      <alignment horizontal="center" vertical="center"/>
    </xf>
    <xf numFmtId="2" fontId="14" fillId="9" borderId="22" xfId="0" applyNumberFormat="1" applyFont="1" applyFill="1" applyBorder="1" applyAlignment="1">
      <alignment horizontal="center" vertical="center"/>
    </xf>
    <xf numFmtId="0" fontId="14" fillId="2" borderId="22" xfId="0" applyFont="1" applyFill="1" applyBorder="1" applyAlignment="1">
      <alignment horizontal="center" vertical="center"/>
    </xf>
    <xf numFmtId="164" fontId="14" fillId="2" borderId="24" xfId="0" applyNumberFormat="1" applyFont="1" applyFill="1" applyBorder="1" applyAlignment="1">
      <alignment horizontal="center" vertical="center"/>
    </xf>
    <xf numFmtId="0" fontId="14" fillId="6" borderId="22" xfId="0" applyFont="1" applyFill="1" applyBorder="1" applyAlignment="1">
      <alignment horizontal="center" vertical="center"/>
    </xf>
    <xf numFmtId="164" fontId="14" fillId="6" borderId="24" xfId="0" applyNumberFormat="1" applyFont="1" applyFill="1" applyBorder="1" applyAlignment="1">
      <alignment horizontal="center" vertical="center"/>
    </xf>
    <xf numFmtId="0" fontId="14" fillId="7" borderId="22" xfId="0" applyFont="1" applyFill="1" applyBorder="1" applyAlignment="1">
      <alignment horizontal="center" vertical="center"/>
    </xf>
    <xf numFmtId="164" fontId="14" fillId="7" borderId="24" xfId="0" applyNumberFormat="1" applyFont="1" applyFill="1" applyBorder="1" applyAlignment="1">
      <alignment horizontal="center" vertical="center"/>
    </xf>
    <xf numFmtId="164" fontId="14" fillId="8" borderId="22" xfId="0" applyNumberFormat="1" applyFont="1" applyFill="1" applyBorder="1" applyAlignment="1">
      <alignment horizontal="center" vertical="center"/>
    </xf>
    <xf numFmtId="164" fontId="32" fillId="0" borderId="0" xfId="0" applyNumberFormat="1" applyFont="1" applyFill="1" applyBorder="1" applyAlignment="1">
      <alignment horizontal="center" vertical="center" textRotation="90"/>
    </xf>
    <xf numFmtId="164" fontId="33" fillId="0" borderId="0" xfId="0" applyNumberFormat="1" applyFont="1" applyFill="1" applyBorder="1"/>
    <xf numFmtId="0" fontId="20"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Border="1" applyAlignment="1"/>
    <xf numFmtId="0" fontId="22" fillId="0" borderId="0" xfId="0" applyNumberFormat="1" applyFont="1" applyFill="1" applyBorder="1" applyAlignment="1">
      <alignment horizontal="center"/>
    </xf>
    <xf numFmtId="164" fontId="27" fillId="0" borderId="0" xfId="0" applyNumberFormat="1" applyFont="1" applyFill="1" applyBorder="1" applyAlignment="1">
      <alignment horizontal="center" vertical="center"/>
    </xf>
    <xf numFmtId="164" fontId="9"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164" fontId="14" fillId="0" borderId="0"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164" fontId="2" fillId="0" borderId="0" xfId="1" applyNumberFormat="1" applyFont="1" applyFill="1" applyBorder="1" applyAlignment="1">
      <alignment horizontal="center" vertical="center"/>
    </xf>
    <xf numFmtId="164" fontId="2" fillId="0" borderId="0" xfId="0" applyNumberFormat="1" applyFont="1" applyFill="1" applyBorder="1"/>
    <xf numFmtId="0" fontId="20"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5" fillId="0" borderId="0" xfId="0" applyFont="1" applyFill="1" applyBorder="1" applyAlignment="1">
      <alignment horizontal="center" vertical="center" textRotation="90" wrapText="1"/>
    </xf>
    <xf numFmtId="0" fontId="26" fillId="0" borderId="0" xfId="0" applyFont="1" applyFill="1" applyBorder="1" applyAlignment="1">
      <alignment horizontal="center" vertical="center"/>
    </xf>
    <xf numFmtId="0" fontId="14" fillId="0" borderId="0" xfId="0" applyFont="1" applyFill="1" applyBorder="1"/>
    <xf numFmtId="4" fontId="14" fillId="0" borderId="0" xfId="0" applyNumberFormat="1" applyFont="1" applyFill="1" applyBorder="1"/>
    <xf numFmtId="4" fontId="2" fillId="0" borderId="0" xfId="0" applyNumberFormat="1" applyFont="1" applyFill="1" applyBorder="1"/>
    <xf numFmtId="164" fontId="14" fillId="3" borderId="24" xfId="0" applyNumberFormat="1" applyFont="1" applyFill="1" applyBorder="1" applyAlignment="1">
      <alignment horizontal="center" vertical="center"/>
    </xf>
    <xf numFmtId="164" fontId="14" fillId="15" borderId="22" xfId="0" applyNumberFormat="1" applyFont="1" applyFill="1" applyBorder="1" applyAlignment="1">
      <alignment horizontal="center" vertical="center"/>
    </xf>
    <xf numFmtId="164" fontId="14" fillId="3" borderId="22" xfId="1" applyNumberFormat="1" applyFont="1" applyFill="1" applyBorder="1" applyAlignment="1">
      <alignment horizontal="center" vertical="center"/>
    </xf>
    <xf numFmtId="164" fontId="14" fillId="3" borderId="22" xfId="0" applyNumberFormat="1" applyFont="1" applyFill="1" applyBorder="1" applyAlignment="1">
      <alignment horizontal="center" vertical="center"/>
    </xf>
    <xf numFmtId="164" fontId="14" fillId="3" borderId="34" xfId="0" applyNumberFormat="1" applyFont="1" applyFill="1" applyBorder="1" applyAlignment="1">
      <alignment horizontal="center" vertical="center"/>
    </xf>
    <xf numFmtId="0" fontId="1" fillId="10" borderId="1" xfId="0" applyFont="1" applyFill="1" applyBorder="1" applyAlignment="1">
      <alignment horizontal="center" vertical="center"/>
    </xf>
    <xf numFmtId="164" fontId="27" fillId="3" borderId="23" xfId="0" applyNumberFormat="1" applyFont="1" applyFill="1" applyBorder="1" applyAlignment="1">
      <alignment horizontal="center" vertical="center"/>
    </xf>
    <xf numFmtId="0" fontId="26" fillId="0" borderId="38" xfId="0" applyFont="1" applyBorder="1" applyAlignment="1">
      <alignment horizontal="center" vertical="center"/>
    </xf>
    <xf numFmtId="0" fontId="2" fillId="0" borderId="39" xfId="0" applyFont="1" applyBorder="1" applyAlignment="1">
      <alignment horizontal="center" vertical="center"/>
    </xf>
    <xf numFmtId="0" fontId="14" fillId="2" borderId="39" xfId="0" applyFont="1" applyFill="1" applyBorder="1" applyAlignment="1">
      <alignment horizontal="center" vertical="center"/>
    </xf>
    <xf numFmtId="4" fontId="14" fillId="2" borderId="39" xfId="0" applyNumberFormat="1" applyFont="1" applyFill="1" applyBorder="1" applyAlignment="1">
      <alignment horizontal="center" vertical="center"/>
    </xf>
    <xf numFmtId="0" fontId="14" fillId="6" borderId="39" xfId="0" applyFont="1" applyFill="1" applyBorder="1" applyAlignment="1">
      <alignment horizontal="center" vertical="center"/>
    </xf>
    <xf numFmtId="4" fontId="14" fillId="6" borderId="39" xfId="0" applyNumberFormat="1" applyFont="1" applyFill="1" applyBorder="1" applyAlignment="1">
      <alignment horizontal="center" vertical="center"/>
    </xf>
    <xf numFmtId="0" fontId="14" fillId="7" borderId="39" xfId="0" applyFont="1" applyFill="1" applyBorder="1" applyAlignment="1">
      <alignment horizontal="center" vertical="center"/>
    </xf>
    <xf numFmtId="4" fontId="14" fillId="7" borderId="39" xfId="0" applyNumberFormat="1" applyFont="1" applyFill="1" applyBorder="1" applyAlignment="1">
      <alignment horizontal="center" vertical="center"/>
    </xf>
    <xf numFmtId="0" fontId="14" fillId="8" borderId="39" xfId="0" applyFont="1" applyFill="1" applyBorder="1" applyAlignment="1">
      <alignment horizontal="center" vertical="center"/>
    </xf>
    <xf numFmtId="4" fontId="14" fillId="8" borderId="39" xfId="0" applyNumberFormat="1" applyFont="1" applyFill="1" applyBorder="1" applyAlignment="1">
      <alignment horizontal="center" vertical="center"/>
    </xf>
    <xf numFmtId="0" fontId="2" fillId="15" borderId="39" xfId="0" applyFont="1" applyFill="1" applyBorder="1" applyAlignment="1">
      <alignment horizontal="center" vertical="center"/>
    </xf>
    <xf numFmtId="4" fontId="2" fillId="15" borderId="39" xfId="0" applyNumberFormat="1" applyFont="1" applyFill="1" applyBorder="1" applyAlignment="1">
      <alignment horizontal="center" vertical="center"/>
    </xf>
    <xf numFmtId="0" fontId="2" fillId="16" borderId="39" xfId="0" applyFont="1" applyFill="1" applyBorder="1" applyAlignment="1">
      <alignment horizontal="center" vertical="center"/>
    </xf>
    <xf numFmtId="4" fontId="2" fillId="16" borderId="39" xfId="0" applyNumberFormat="1" applyFont="1" applyFill="1" applyBorder="1" applyAlignment="1">
      <alignment horizontal="center" vertical="center"/>
    </xf>
    <xf numFmtId="0" fontId="2" fillId="12" borderId="39" xfId="0" applyFont="1" applyFill="1" applyBorder="1" applyAlignment="1">
      <alignment horizontal="center" vertical="center"/>
    </xf>
    <xf numFmtId="4" fontId="2" fillId="0" borderId="40" xfId="0" applyNumberFormat="1" applyFont="1" applyFill="1" applyBorder="1" applyAlignment="1">
      <alignment horizontal="center" vertical="center"/>
    </xf>
    <xf numFmtId="2" fontId="3" fillId="0" borderId="0" xfId="0" applyNumberFormat="1" applyFont="1" applyFill="1" applyBorder="1"/>
    <xf numFmtId="2" fontId="21" fillId="0" borderId="0" xfId="0" applyNumberFormat="1" applyFont="1" applyFill="1" applyBorder="1" applyAlignment="1">
      <alignment horizontal="center" vertical="center" textRotation="90" wrapText="1"/>
    </xf>
    <xf numFmtId="2" fontId="1" fillId="0" borderId="0" xfId="0" applyNumberFormat="1" applyFont="1" applyFill="1" applyBorder="1" applyAlignment="1">
      <alignment horizontal="center" vertical="center"/>
    </xf>
    <xf numFmtId="2" fontId="14" fillId="0" borderId="0"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0" fontId="17" fillId="0" borderId="0" xfId="0" applyNumberFormat="1" applyFont="1" applyFill="1" applyBorder="1" applyAlignment="1">
      <alignment horizontal="center" vertical="center"/>
    </xf>
    <xf numFmtId="0" fontId="2" fillId="0" borderId="42" xfId="0" applyFont="1" applyBorder="1" applyAlignment="1">
      <alignment horizontal="center"/>
    </xf>
    <xf numFmtId="0" fontId="2" fillId="0" borderId="43" xfId="0" applyFont="1" applyBorder="1" applyAlignment="1">
      <alignment horizontal="center"/>
    </xf>
    <xf numFmtId="2" fontId="3" fillId="9" borderId="22" xfId="0" applyNumberFormat="1" applyFont="1" applyFill="1" applyBorder="1"/>
    <xf numFmtId="2" fontId="14" fillId="28" borderId="22" xfId="0" applyNumberFormat="1" applyFont="1" applyFill="1" applyBorder="1" applyAlignment="1">
      <alignment horizontal="center" vertical="center"/>
    </xf>
    <xf numFmtId="0" fontId="2" fillId="12" borderId="42" xfId="0" applyFont="1" applyFill="1" applyBorder="1" applyAlignment="1">
      <alignment horizontal="center"/>
    </xf>
    <xf numFmtId="2" fontId="2" fillId="12" borderId="44" xfId="0" applyNumberFormat="1" applyFont="1" applyFill="1" applyBorder="1" applyAlignment="1">
      <alignment horizontal="center"/>
    </xf>
    <xf numFmtId="2" fontId="18" fillId="21" borderId="21" xfId="0" applyNumberFormat="1" applyFont="1" applyFill="1" applyBorder="1" applyAlignment="1">
      <alignment horizontal="center" vertical="center"/>
    </xf>
    <xf numFmtId="0" fontId="2" fillId="15" borderId="47" xfId="0" applyFont="1" applyFill="1" applyBorder="1" applyAlignment="1">
      <alignment horizontal="center"/>
    </xf>
    <xf numFmtId="2" fontId="18" fillId="21" borderId="9" xfId="0" applyNumberFormat="1" applyFont="1" applyFill="1" applyBorder="1"/>
    <xf numFmtId="2" fontId="18" fillId="21" borderId="15" xfId="0" applyNumberFormat="1" applyFont="1" applyFill="1" applyBorder="1"/>
    <xf numFmtId="0" fontId="2" fillId="25" borderId="46" xfId="0" applyFont="1" applyFill="1" applyBorder="1"/>
    <xf numFmtId="0" fontId="2" fillId="25" borderId="24" xfId="0" applyFont="1" applyFill="1" applyBorder="1"/>
    <xf numFmtId="0" fontId="14" fillId="0" borderId="19" xfId="0" applyFont="1" applyBorder="1"/>
    <xf numFmtId="2" fontId="14" fillId="0" borderId="11" xfId="0" applyNumberFormat="1" applyFont="1" applyBorder="1"/>
    <xf numFmtId="165" fontId="14" fillId="0" borderId="11" xfId="0" applyNumberFormat="1" applyFont="1" applyBorder="1"/>
    <xf numFmtId="0" fontId="2" fillId="25" borderId="23" xfId="0" applyFont="1" applyFill="1" applyBorder="1" applyAlignment="1">
      <alignment horizontal="center" vertical="center"/>
    </xf>
    <xf numFmtId="164" fontId="14" fillId="14" borderId="49" xfId="0" applyNumberFormat="1" applyFont="1" applyFill="1" applyBorder="1" applyAlignment="1">
      <alignment horizontal="center" vertical="center"/>
    </xf>
    <xf numFmtId="2" fontId="14" fillId="14" borderId="22" xfId="0" applyNumberFormat="1" applyFont="1" applyFill="1" applyBorder="1" applyAlignment="1">
      <alignment horizontal="center" vertical="center"/>
    </xf>
    <xf numFmtId="2" fontId="1" fillId="25" borderId="23" xfId="0" applyNumberFormat="1" applyFont="1" applyFill="1" applyBorder="1" applyAlignment="1">
      <alignment horizontal="center" vertical="center"/>
    </xf>
    <xf numFmtId="2" fontId="14" fillId="28" borderId="24" xfId="0" applyNumberFormat="1" applyFont="1" applyFill="1" applyBorder="1" applyAlignment="1">
      <alignment horizontal="center" vertical="center"/>
    </xf>
    <xf numFmtId="2" fontId="14" fillId="14" borderId="49" xfId="0" applyNumberFormat="1" applyFont="1" applyFill="1" applyBorder="1" applyAlignment="1">
      <alignment horizontal="center" vertical="center"/>
    </xf>
    <xf numFmtId="2" fontId="18" fillId="14" borderId="21" xfId="0" applyNumberFormat="1" applyFont="1" applyFill="1" applyBorder="1" applyAlignment="1">
      <alignment horizontal="center" vertical="center"/>
    </xf>
    <xf numFmtId="164" fontId="14" fillId="14" borderId="49" xfId="0" applyNumberFormat="1" applyFont="1" applyFill="1" applyBorder="1"/>
    <xf numFmtId="2" fontId="18" fillId="14" borderId="52" xfId="0" applyNumberFormat="1" applyFont="1" applyFill="1" applyBorder="1"/>
    <xf numFmtId="165" fontId="18" fillId="14" borderId="1" xfId="0" applyNumberFormat="1" applyFont="1" applyFill="1" applyBorder="1"/>
    <xf numFmtId="0" fontId="18" fillId="14" borderId="13" xfId="0" applyFont="1" applyFill="1" applyBorder="1"/>
    <xf numFmtId="2" fontId="14" fillId="14" borderId="49" xfId="0" applyNumberFormat="1" applyFont="1" applyFill="1" applyBorder="1"/>
    <xf numFmtId="2" fontId="18" fillId="14" borderId="49" xfId="0" applyNumberFormat="1" applyFont="1" applyFill="1" applyBorder="1"/>
    <xf numFmtId="165" fontId="18" fillId="14" borderId="13" xfId="0" applyNumberFormat="1" applyFont="1" applyFill="1" applyBorder="1"/>
    <xf numFmtId="165" fontId="14" fillId="14" borderId="49" xfId="0" applyNumberFormat="1" applyFont="1" applyFill="1" applyBorder="1"/>
    <xf numFmtId="0" fontId="2" fillId="14" borderId="49" xfId="0" applyFont="1" applyFill="1" applyBorder="1" applyAlignment="1">
      <alignment horizontal="center" vertical="center"/>
    </xf>
    <xf numFmtId="0" fontId="14" fillId="28" borderId="49" xfId="0" applyFont="1" applyFill="1" applyBorder="1" applyAlignment="1">
      <alignment horizontal="center" vertical="center"/>
    </xf>
    <xf numFmtId="0" fontId="14" fillId="28" borderId="24" xfId="0" applyFont="1" applyFill="1" applyBorder="1" applyAlignment="1">
      <alignment horizontal="center" vertical="center"/>
    </xf>
    <xf numFmtId="0" fontId="14" fillId="28" borderId="22" xfId="0" applyFont="1" applyFill="1" applyBorder="1" applyAlignment="1">
      <alignment horizontal="center" vertical="center"/>
    </xf>
    <xf numFmtId="164" fontId="14" fillId="14" borderId="22" xfId="0" applyNumberFormat="1" applyFont="1" applyFill="1" applyBorder="1" applyAlignment="1">
      <alignment horizontal="center" vertical="center"/>
    </xf>
    <xf numFmtId="164" fontId="14" fillId="2" borderId="22" xfId="0" applyNumberFormat="1" applyFont="1" applyFill="1" applyBorder="1" applyAlignment="1">
      <alignment horizontal="center" vertical="center"/>
    </xf>
    <xf numFmtId="43" fontId="2" fillId="6" borderId="22" xfId="1" applyFont="1" applyFill="1" applyBorder="1" applyAlignment="1">
      <alignment horizontal="center" vertical="center"/>
    </xf>
    <xf numFmtId="164" fontId="14" fillId="6" borderId="22" xfId="0" applyNumberFormat="1" applyFont="1" applyFill="1" applyBorder="1" applyAlignment="1">
      <alignment horizontal="center" vertical="center"/>
    </xf>
    <xf numFmtId="43" fontId="2" fillId="7" borderId="22" xfId="1" applyFont="1" applyFill="1" applyBorder="1" applyAlignment="1">
      <alignment horizontal="center" vertical="center"/>
    </xf>
    <xf numFmtId="164" fontId="2" fillId="7" borderId="22" xfId="0" applyNumberFormat="1" applyFont="1" applyFill="1" applyBorder="1" applyAlignment="1">
      <alignment horizontal="center" vertical="center"/>
    </xf>
    <xf numFmtId="43" fontId="2" fillId="8" borderId="22" xfId="1" applyFont="1" applyFill="1" applyBorder="1" applyAlignment="1">
      <alignment horizontal="center" vertical="center"/>
    </xf>
    <xf numFmtId="164" fontId="2" fillId="8" borderId="22" xfId="0" applyNumberFormat="1" applyFont="1" applyFill="1" applyBorder="1" applyAlignment="1">
      <alignment horizontal="center" vertical="center"/>
    </xf>
    <xf numFmtId="43" fontId="2" fillId="15" borderId="22" xfId="1" applyFont="1" applyFill="1" applyBorder="1" applyAlignment="1">
      <alignment horizontal="center" vertical="center"/>
    </xf>
    <xf numFmtId="0" fontId="2" fillId="15" borderId="22" xfId="0" applyFont="1" applyFill="1" applyBorder="1" applyAlignment="1">
      <alignment horizontal="center" vertical="center"/>
    </xf>
    <xf numFmtId="43" fontId="2" fillId="14" borderId="22" xfId="1" applyFont="1" applyFill="1" applyBorder="1" applyAlignment="1">
      <alignment horizontal="center" vertical="center"/>
    </xf>
    <xf numFmtId="0" fontId="2" fillId="14" borderId="22" xfId="0" applyFont="1" applyFill="1" applyBorder="1" applyAlignment="1">
      <alignment horizontal="center" vertical="center"/>
    </xf>
    <xf numFmtId="0" fontId="2" fillId="14" borderId="34" xfId="0" applyFont="1" applyFill="1" applyBorder="1" applyAlignment="1">
      <alignment horizontal="center" vertical="center"/>
    </xf>
    <xf numFmtId="0" fontId="6" fillId="0" borderId="5" xfId="0" applyFont="1" applyBorder="1" applyAlignment="1"/>
    <xf numFmtId="0" fontId="6" fillId="0" borderId="0" xfId="0" applyFont="1" applyBorder="1" applyAlignment="1"/>
    <xf numFmtId="0" fontId="2" fillId="0" borderId="22" xfId="0" applyFont="1" applyBorder="1" applyAlignment="1">
      <alignment horizontal="center" vertical="center" textRotation="90" wrapText="1"/>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6" fillId="0" borderId="5" xfId="0" applyFont="1" applyBorder="1" applyAlignment="1">
      <alignment horizontal="center"/>
    </xf>
    <xf numFmtId="0" fontId="6" fillId="0" borderId="0" xfId="0" applyFont="1" applyBorder="1" applyAlignment="1">
      <alignment horizontal="center"/>
    </xf>
    <xf numFmtId="0" fontId="1" fillId="9" borderId="5" xfId="0" applyFont="1" applyFill="1" applyBorder="1" applyAlignment="1">
      <alignment horizontal="center"/>
    </xf>
    <xf numFmtId="0" fontId="1" fillId="9" borderId="0" xfId="0" applyFont="1" applyFill="1" applyBorder="1" applyAlignment="1">
      <alignment horizontal="center"/>
    </xf>
    <xf numFmtId="0" fontId="1" fillId="9" borderId="8" xfId="0" applyFont="1" applyFill="1" applyBorder="1" applyAlignment="1">
      <alignment horizontal="center"/>
    </xf>
    <xf numFmtId="0" fontId="1" fillId="9" borderId="46" xfId="0" applyFont="1" applyFill="1" applyBorder="1" applyAlignment="1">
      <alignment horizontal="center"/>
    </xf>
    <xf numFmtId="0" fontId="14" fillId="6" borderId="1" xfId="0" applyFont="1" applyFill="1" applyBorder="1" applyAlignment="1">
      <alignment horizontal="center" vertical="center" textRotation="90" wrapText="1"/>
    </xf>
    <xf numFmtId="2" fontId="14" fillId="6" borderId="1" xfId="0" applyNumberFormat="1" applyFont="1" applyFill="1" applyBorder="1" applyAlignment="1">
      <alignment horizontal="center" vertical="center" textRotation="90" wrapText="1"/>
    </xf>
    <xf numFmtId="2" fontId="21" fillId="25" borderId="22" xfId="0" applyNumberFormat="1" applyFont="1" applyFill="1" applyBorder="1" applyAlignment="1">
      <alignment horizontal="center" vertical="center" textRotation="90" wrapText="1"/>
    </xf>
    <xf numFmtId="0" fontId="2" fillId="0" borderId="43" xfId="0" applyFont="1" applyBorder="1" applyAlignment="1">
      <alignment horizontal="center"/>
    </xf>
    <xf numFmtId="0" fontId="1" fillId="9" borderId="58" xfId="0" applyFont="1" applyFill="1" applyBorder="1" applyAlignment="1">
      <alignment horizontal="center"/>
    </xf>
    <xf numFmtId="0" fontId="1" fillId="9" borderId="12" xfId="0" applyFont="1" applyFill="1" applyBorder="1" applyAlignment="1">
      <alignment horizontal="center"/>
    </xf>
    <xf numFmtId="0" fontId="2" fillId="27" borderId="1" xfId="0" applyFont="1" applyFill="1" applyBorder="1" applyAlignment="1">
      <alignment horizontal="center" vertical="center" textRotation="90" wrapText="1"/>
    </xf>
    <xf numFmtId="164" fontId="32" fillId="3" borderId="33" xfId="0" applyNumberFormat="1" applyFont="1" applyFill="1" applyBorder="1" applyAlignment="1">
      <alignment horizontal="center" vertical="center" textRotation="90"/>
    </xf>
    <xf numFmtId="164" fontId="33" fillId="3" borderId="33" xfId="0" applyNumberFormat="1" applyFont="1" applyFill="1" applyBorder="1"/>
    <xf numFmtId="0" fontId="2" fillId="5" borderId="5" xfId="0" applyFont="1" applyFill="1" applyBorder="1" applyAlignment="1">
      <alignment horizontal="center" vertical="center" textRotation="90"/>
    </xf>
    <xf numFmtId="0" fontId="0" fillId="5" borderId="5" xfId="0" applyFill="1" applyBorder="1"/>
    <xf numFmtId="0" fontId="0" fillId="5" borderId="7" xfId="0" applyFill="1" applyBorder="1"/>
    <xf numFmtId="0" fontId="2" fillId="5" borderId="0" xfId="0" applyFont="1" applyFill="1" applyBorder="1" applyAlignment="1">
      <alignment horizontal="center" vertical="center" textRotation="90"/>
    </xf>
    <xf numFmtId="0" fontId="0" fillId="5" borderId="0" xfId="0" applyFill="1" applyBorder="1" applyAlignment="1">
      <alignment horizontal="center" vertical="center" textRotation="90"/>
    </xf>
    <xf numFmtId="0" fontId="0" fillId="5" borderId="8" xfId="0" applyFill="1" applyBorder="1" applyAlignment="1">
      <alignment horizontal="center" vertical="center" textRotation="90"/>
    </xf>
    <xf numFmtId="0" fontId="2" fillId="0" borderId="44" xfId="0" applyFont="1" applyBorder="1" applyAlignment="1">
      <alignment horizontal="center"/>
    </xf>
    <xf numFmtId="0" fontId="24" fillId="24" borderId="21" xfId="0" applyFont="1" applyFill="1" applyBorder="1" applyAlignment="1">
      <alignment horizontal="center" vertical="center" textRotation="90" wrapText="1"/>
    </xf>
    <xf numFmtId="165" fontId="5" fillId="15" borderId="1" xfId="0" applyNumberFormat="1" applyFont="1" applyFill="1" applyBorder="1" applyAlignment="1">
      <alignment horizontal="center" vertical="center" textRotation="90" wrapText="1"/>
    </xf>
    <xf numFmtId="165" fontId="5" fillId="15" borderId="10" xfId="0" applyNumberFormat="1" applyFont="1" applyFill="1" applyBorder="1" applyAlignment="1">
      <alignment horizontal="center" vertical="center" textRotation="90" wrapText="1"/>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2" fillId="5" borderId="2" xfId="0" applyFont="1" applyFill="1" applyBorder="1" applyAlignment="1">
      <alignment horizontal="center" vertical="center" textRotation="90"/>
    </xf>
    <xf numFmtId="0" fontId="2" fillId="5" borderId="7" xfId="0" applyFont="1" applyFill="1" applyBorder="1" applyAlignment="1">
      <alignment horizontal="center" vertical="center" textRotation="90"/>
    </xf>
    <xf numFmtId="0" fontId="1" fillId="7" borderId="1" xfId="0" applyFont="1" applyFill="1" applyBorder="1" applyAlignment="1">
      <alignment horizontal="center" vertical="center"/>
    </xf>
    <xf numFmtId="0" fontId="2" fillId="6" borderId="1" xfId="0" applyFont="1" applyFill="1" applyBorder="1" applyAlignment="1">
      <alignment horizontal="left"/>
    </xf>
    <xf numFmtId="0" fontId="1" fillId="6" borderId="1" xfId="0" applyFont="1" applyFill="1" applyBorder="1" applyAlignment="1">
      <alignment horizontal="center" vertical="center"/>
    </xf>
    <xf numFmtId="0" fontId="2" fillId="2" borderId="1" xfId="0" applyFont="1" applyFill="1" applyBorder="1" applyAlignment="1">
      <alignment horizontal="left"/>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2" fillId="19" borderId="2" xfId="0" applyFont="1" applyFill="1" applyBorder="1" applyAlignment="1">
      <alignment horizontal="center" vertical="center" textRotation="90" wrapText="1"/>
    </xf>
    <xf numFmtId="0" fontId="2" fillId="19" borderId="5" xfId="0" applyFont="1" applyFill="1" applyBorder="1" applyAlignment="1">
      <alignment horizontal="center" vertical="center" textRotation="90" wrapText="1"/>
    </xf>
    <xf numFmtId="0" fontId="2" fillId="19" borderId="7" xfId="0" applyFont="1" applyFill="1" applyBorder="1" applyAlignment="1">
      <alignment horizontal="center" vertical="center" textRotation="90" wrapText="1"/>
    </xf>
    <xf numFmtId="0" fontId="2" fillId="19" borderId="3" xfId="0" applyFont="1" applyFill="1" applyBorder="1" applyAlignment="1">
      <alignment horizontal="center" vertical="center" textRotation="90" wrapText="1"/>
    </xf>
    <xf numFmtId="0" fontId="2" fillId="19" borderId="0" xfId="0" applyFont="1" applyFill="1" applyBorder="1" applyAlignment="1">
      <alignment horizontal="center" vertical="center" textRotation="90" wrapText="1"/>
    </xf>
    <xf numFmtId="0" fontId="2" fillId="19" borderId="8" xfId="0" applyFont="1" applyFill="1" applyBorder="1" applyAlignment="1">
      <alignment horizontal="center" vertical="center" textRotation="90" wrapText="1"/>
    </xf>
    <xf numFmtId="0" fontId="2" fillId="19" borderId="6" xfId="0" applyFont="1" applyFill="1" applyBorder="1" applyAlignment="1">
      <alignment horizontal="center" vertical="center" textRotation="90" wrapText="1"/>
    </xf>
    <xf numFmtId="0" fontId="2" fillId="19" borderId="9" xfId="0" applyFont="1" applyFill="1" applyBorder="1" applyAlignment="1">
      <alignment horizontal="center" vertical="center" textRotation="90" wrapText="1"/>
    </xf>
    <xf numFmtId="164" fontId="28" fillId="5" borderId="4" xfId="0" applyNumberFormat="1" applyFont="1" applyFill="1" applyBorder="1" applyAlignment="1">
      <alignment horizontal="center" vertical="center" textRotation="90"/>
    </xf>
    <xf numFmtId="164" fontId="29" fillId="5" borderId="6" xfId="0" applyNumberFormat="1" applyFont="1" applyFill="1" applyBorder="1"/>
    <xf numFmtId="164" fontId="29" fillId="5" borderId="9" xfId="0" applyNumberFormat="1" applyFont="1" applyFill="1" applyBorder="1"/>
    <xf numFmtId="0" fontId="2" fillId="11" borderId="0" xfId="0" applyFont="1" applyFill="1" applyBorder="1" applyAlignment="1">
      <alignment horizontal="center" vertical="center" textRotation="90" wrapText="1"/>
    </xf>
    <xf numFmtId="0" fontId="2" fillId="11" borderId="8" xfId="0" applyFont="1" applyFill="1" applyBorder="1" applyAlignment="1">
      <alignment horizontal="center" vertical="center" textRotation="90" wrapText="1"/>
    </xf>
    <xf numFmtId="0" fontId="28" fillId="11" borderId="4" xfId="0" applyFont="1" applyFill="1" applyBorder="1" applyAlignment="1">
      <alignment horizontal="center" vertical="center" textRotation="90"/>
    </xf>
    <xf numFmtId="0" fontId="28" fillId="11" borderId="6" xfId="0" applyFont="1" applyFill="1" applyBorder="1" applyAlignment="1">
      <alignment horizontal="center" vertical="center" textRotation="90"/>
    </xf>
    <xf numFmtId="0" fontId="28" fillId="11" borderId="9" xfId="0" applyFont="1" applyFill="1" applyBorder="1" applyAlignment="1">
      <alignment horizontal="center" vertical="center" textRotation="90"/>
    </xf>
    <xf numFmtId="164" fontId="2" fillId="0" borderId="1" xfId="0" applyNumberFormat="1" applyFont="1" applyBorder="1" applyAlignment="1">
      <alignment horizontal="center"/>
    </xf>
    <xf numFmtId="0" fontId="2" fillId="0" borderId="1" xfId="0" applyFont="1" applyBorder="1" applyAlignment="1">
      <alignment horizontal="center"/>
    </xf>
    <xf numFmtId="0" fontId="2" fillId="0" borderId="13" xfId="0" applyFont="1" applyBorder="1" applyAlignment="1">
      <alignment horizontal="center"/>
    </xf>
    <xf numFmtId="0" fontId="2" fillId="0" borderId="21" xfId="0" applyFont="1" applyBorder="1" applyAlignment="1">
      <alignment horizontal="center"/>
    </xf>
    <xf numFmtId="0" fontId="2" fillId="4" borderId="31" xfId="0" applyFont="1" applyFill="1" applyBorder="1" applyAlignment="1">
      <alignment horizontal="center" vertical="center" textRotation="90"/>
    </xf>
    <xf numFmtId="0" fontId="0" fillId="4" borderId="32" xfId="0" applyFill="1" applyBorder="1"/>
    <xf numFmtId="0" fontId="0" fillId="4" borderId="30" xfId="0" applyFill="1" applyBorder="1"/>
    <xf numFmtId="164" fontId="28" fillId="4" borderId="4" xfId="0" applyNumberFormat="1" applyFont="1" applyFill="1" applyBorder="1" applyAlignment="1">
      <alignment horizontal="center" vertical="center" textRotation="90"/>
    </xf>
    <xf numFmtId="164" fontId="29" fillId="4" borderId="6" xfId="0" applyNumberFormat="1" applyFont="1" applyFill="1" applyBorder="1"/>
    <xf numFmtId="164" fontId="29" fillId="4" borderId="9" xfId="0" applyNumberFormat="1" applyFont="1" applyFill="1" applyBorder="1"/>
    <xf numFmtId="0" fontId="2" fillId="0" borderId="36" xfId="0" applyFont="1" applyBorder="1" applyAlignment="1">
      <alignment horizontal="center" vertical="center"/>
    </xf>
    <xf numFmtId="0" fontId="2" fillId="0" borderId="37" xfId="0" applyFont="1" applyBorder="1" applyAlignment="1">
      <alignment horizontal="center" vertical="center"/>
    </xf>
    <xf numFmtId="164" fontId="2" fillId="0" borderId="21" xfId="0" applyNumberFormat="1" applyFont="1" applyBorder="1" applyAlignment="1">
      <alignment horizontal="center"/>
    </xf>
    <xf numFmtId="0" fontId="25" fillId="0" borderId="38" xfId="0" applyFont="1" applyBorder="1" applyAlignment="1">
      <alignment horizontal="center" vertical="center" textRotation="90" wrapText="1"/>
    </xf>
    <xf numFmtId="0" fontId="25" fillId="0" borderId="36" xfId="0" applyFont="1" applyBorder="1" applyAlignment="1">
      <alignment horizontal="center" vertical="center" textRotation="90" wrapText="1"/>
    </xf>
    <xf numFmtId="0" fontId="25" fillId="0" borderId="37"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1" fillId="0" borderId="1" xfId="0" applyFont="1" applyBorder="1" applyAlignment="1">
      <alignment horizontal="center" vertical="center" textRotation="90" wrapText="1"/>
    </xf>
    <xf numFmtId="0" fontId="14" fillId="6" borderId="4" xfId="0" applyFont="1" applyFill="1" applyBorder="1" applyAlignment="1">
      <alignment horizontal="center" vertical="center" textRotation="90" wrapText="1"/>
    </xf>
    <xf numFmtId="0" fontId="14" fillId="6" borderId="6" xfId="0" applyFont="1" applyFill="1" applyBorder="1" applyAlignment="1">
      <alignment horizontal="center" vertical="center" textRotation="90" wrapText="1"/>
    </xf>
    <xf numFmtId="0" fontId="14" fillId="6" borderId="9" xfId="0" applyFont="1" applyFill="1" applyBorder="1" applyAlignment="1">
      <alignment horizontal="center" vertical="center" textRotation="90" wrapText="1"/>
    </xf>
    <xf numFmtId="0" fontId="2" fillId="19" borderId="31" xfId="0" applyFont="1" applyFill="1" applyBorder="1" applyAlignment="1">
      <alignment horizontal="center" vertical="center" textRotation="90" wrapText="1"/>
    </xf>
    <xf numFmtId="0" fontId="2" fillId="19" borderId="32" xfId="0" applyFont="1" applyFill="1" applyBorder="1" applyAlignment="1">
      <alignment horizontal="center" vertical="center" textRotation="90" wrapText="1"/>
    </xf>
    <xf numFmtId="0" fontId="2" fillId="19" borderId="30" xfId="0" applyFont="1" applyFill="1" applyBorder="1" applyAlignment="1">
      <alignment horizontal="center" vertical="center" textRotation="90" wrapText="1"/>
    </xf>
    <xf numFmtId="0" fontId="2" fillId="0" borderId="2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27" borderId="21" xfId="0" applyFont="1" applyFill="1" applyBorder="1" applyAlignment="1">
      <alignment horizontal="center" vertical="center" textRotation="90" wrapText="1"/>
    </xf>
    <xf numFmtId="2" fontId="24" fillId="23" borderId="22" xfId="0" applyNumberFormat="1" applyFont="1" applyFill="1" applyBorder="1" applyAlignment="1">
      <alignment horizontal="center" vertical="center" textRotation="90" wrapText="1"/>
    </xf>
    <xf numFmtId="0" fontId="2" fillId="11" borderId="21" xfId="0" applyFont="1" applyFill="1" applyBorder="1" applyAlignment="1">
      <alignment horizontal="center" vertical="center" textRotation="90" wrapText="1"/>
    </xf>
    <xf numFmtId="0" fontId="2" fillId="11" borderId="53" xfId="0" applyFont="1" applyFill="1" applyBorder="1" applyAlignment="1">
      <alignment horizontal="center" vertical="center" textRotation="90" wrapText="1"/>
    </xf>
    <xf numFmtId="0" fontId="2" fillId="0" borderId="45" xfId="0" applyFont="1" applyBorder="1" applyAlignment="1">
      <alignment horizontal="center" vertical="center" textRotation="90" wrapText="1"/>
    </xf>
    <xf numFmtId="0" fontId="2" fillId="0" borderId="46"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0" fontId="2" fillId="19" borderId="4" xfId="0" applyFont="1" applyFill="1" applyBorder="1" applyAlignment="1">
      <alignment horizontal="center" vertical="center" textRotation="90"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47" xfId="0" applyFont="1" applyBorder="1" applyAlignment="1">
      <alignment horizontal="center"/>
    </xf>
    <xf numFmtId="0" fontId="2" fillId="0" borderId="48" xfId="0" applyFont="1" applyBorder="1" applyAlignment="1">
      <alignment horizontal="center"/>
    </xf>
    <xf numFmtId="0" fontId="2" fillId="0" borderId="18" xfId="0" applyFont="1" applyBorder="1" applyAlignment="1">
      <alignment horizontal="center"/>
    </xf>
    <xf numFmtId="0" fontId="2" fillId="6" borderId="2" xfId="0" applyFont="1" applyFill="1" applyBorder="1" applyAlignment="1">
      <alignment horizontal="center" vertical="center" textRotation="90" wrapText="1"/>
    </xf>
    <xf numFmtId="0" fontId="2" fillId="6" borderId="5" xfId="0" applyFont="1" applyFill="1" applyBorder="1" applyAlignment="1">
      <alignment horizontal="center" vertical="center" textRotation="90" wrapText="1"/>
    </xf>
    <xf numFmtId="0" fontId="2" fillId="6" borderId="7" xfId="0" applyFont="1" applyFill="1" applyBorder="1" applyAlignment="1">
      <alignment horizontal="center" vertical="center" textRotation="90"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5" fillId="0" borderId="10" xfId="0" applyFont="1" applyBorder="1" applyAlignment="1">
      <alignment horizontal="center" vertical="center" textRotation="90"/>
    </xf>
    <xf numFmtId="0" fontId="5" fillId="0" borderId="12" xfId="0" applyFont="1" applyBorder="1" applyAlignment="1">
      <alignment horizontal="center" vertical="center" textRotation="90"/>
    </xf>
    <xf numFmtId="0" fontId="5" fillId="0" borderId="11" xfId="0" applyFont="1" applyBorder="1" applyAlignment="1">
      <alignment horizontal="center" vertical="center" textRotation="90"/>
    </xf>
    <xf numFmtId="0" fontId="4" fillId="0" borderId="10" xfId="0" applyFont="1" applyBorder="1" applyAlignment="1">
      <alignment horizontal="center" vertical="center" textRotation="90"/>
    </xf>
    <xf numFmtId="0" fontId="4" fillId="0" borderId="12" xfId="0" applyFont="1" applyBorder="1" applyAlignment="1">
      <alignment horizontal="center" vertical="center" textRotation="90"/>
    </xf>
    <xf numFmtId="0" fontId="2" fillId="2" borderId="13" xfId="0" applyFont="1" applyFill="1" applyBorder="1" applyAlignment="1">
      <alignment horizontal="left"/>
    </xf>
    <xf numFmtId="0" fontId="2" fillId="2" borderId="15" xfId="0" applyFont="1" applyFill="1" applyBorder="1" applyAlignment="1">
      <alignment horizontal="left"/>
    </xf>
    <xf numFmtId="0" fontId="2" fillId="8" borderId="1" xfId="0" applyFont="1" applyFill="1" applyBorder="1" applyAlignment="1">
      <alignment horizontal="left"/>
    </xf>
    <xf numFmtId="0" fontId="1" fillId="8" borderId="1" xfId="0" applyFont="1" applyFill="1" applyBorder="1" applyAlignment="1">
      <alignment horizontal="center" vertical="center"/>
    </xf>
    <xf numFmtId="0" fontId="2" fillId="7" borderId="1" xfId="0" applyFont="1" applyFill="1" applyBorder="1" applyAlignment="1">
      <alignment horizontal="left"/>
    </xf>
    <xf numFmtId="0" fontId="2" fillId="0" borderId="10" xfId="0" applyFont="1" applyBorder="1" applyAlignment="1">
      <alignment horizontal="center" vertical="center" textRotation="90"/>
    </xf>
    <xf numFmtId="0" fontId="2" fillId="0" borderId="12" xfId="0" applyFont="1" applyBorder="1" applyAlignment="1">
      <alignment horizontal="center" vertical="center" textRotation="90"/>
    </xf>
    <xf numFmtId="0" fontId="2" fillId="0" borderId="11" xfId="0" applyFont="1" applyBorder="1" applyAlignment="1">
      <alignment horizontal="center" vertical="center" textRotation="90"/>
    </xf>
    <xf numFmtId="0" fontId="1" fillId="2"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26" xfId="0" applyFont="1" applyBorder="1" applyAlignment="1">
      <alignment horizontal="center" vertical="center"/>
    </xf>
    <xf numFmtId="0" fontId="14" fillId="2" borderId="1" xfId="0" applyFont="1" applyFill="1" applyBorder="1" applyAlignment="1">
      <alignment horizontal="center" vertical="center"/>
    </xf>
    <xf numFmtId="0" fontId="14" fillId="6" borderId="1" xfId="0" applyFont="1" applyFill="1" applyBorder="1" applyAlignment="1">
      <alignment vertical="center"/>
    </xf>
    <xf numFmtId="0" fontId="14" fillId="7" borderId="1" xfId="0" applyFont="1" applyFill="1" applyBorder="1" applyAlignment="1">
      <alignment horizontal="center" vertical="center"/>
    </xf>
    <xf numFmtId="0" fontId="14" fillId="8" borderId="1" xfId="0" applyFont="1" applyFill="1" applyBorder="1" applyAlignment="1">
      <alignment horizontal="center" vertical="center"/>
    </xf>
    <xf numFmtId="0" fontId="2" fillId="15" borderId="1" xfId="0" applyFont="1" applyFill="1" applyBorder="1" applyAlignment="1">
      <alignment horizontal="center" vertical="center"/>
    </xf>
    <xf numFmtId="2" fontId="14" fillId="28" borderId="22" xfId="0" applyNumberFormat="1" applyFont="1" applyFill="1" applyBorder="1" applyAlignment="1">
      <alignment horizontal="center" vertical="center"/>
    </xf>
    <xf numFmtId="2" fontId="14" fillId="28" borderId="34" xfId="0" applyNumberFormat="1" applyFont="1" applyFill="1" applyBorder="1" applyAlignment="1">
      <alignment horizontal="center" vertical="center"/>
    </xf>
    <xf numFmtId="2" fontId="9" fillId="2" borderId="21" xfId="1" applyNumberFormat="1" applyFont="1" applyFill="1" applyBorder="1" applyAlignment="1">
      <alignment horizontal="center" vertical="center"/>
    </xf>
    <xf numFmtId="2" fontId="9" fillId="6" borderId="21" xfId="1" applyNumberFormat="1" applyFont="1" applyFill="1" applyBorder="1" applyAlignment="1">
      <alignment horizontal="center" vertical="center"/>
    </xf>
    <xf numFmtId="2" fontId="2" fillId="7" borderId="21" xfId="1" applyNumberFormat="1" applyFont="1" applyFill="1" applyBorder="1" applyAlignment="1">
      <alignment horizontal="center" vertical="center"/>
    </xf>
    <xf numFmtId="2" fontId="9" fillId="8" borderId="21" xfId="1" applyNumberFormat="1" applyFont="1" applyFill="1" applyBorder="1" applyAlignment="1">
      <alignment horizontal="center" vertical="center"/>
    </xf>
    <xf numFmtId="2" fontId="9" fillId="15" borderId="21" xfId="1" applyNumberFormat="1" applyFont="1" applyFill="1" applyBorder="1" applyAlignment="1">
      <alignment horizontal="center" vertical="center"/>
    </xf>
    <xf numFmtId="2" fontId="9" fillId="0" borderId="21" xfId="1" applyNumberFormat="1" applyFont="1" applyBorder="1" applyAlignment="1">
      <alignment horizontal="center" vertical="center"/>
    </xf>
    <xf numFmtId="2" fontId="9" fillId="0" borderId="25" xfId="1" applyNumberFormat="1" applyFont="1" applyBorder="1" applyAlignment="1">
      <alignment horizontal="center" vertical="center"/>
    </xf>
    <xf numFmtId="164" fontId="14" fillId="28" borderId="22" xfId="0" applyNumberFormat="1" applyFont="1" applyFill="1" applyBorder="1" applyAlignment="1">
      <alignment horizontal="center" vertical="center"/>
    </xf>
    <xf numFmtId="0" fontId="14" fillId="28" borderId="22" xfId="0" applyNumberFormat="1" applyFont="1" applyFill="1" applyBorder="1" applyAlignment="1">
      <alignment horizontal="center" vertical="center"/>
    </xf>
    <xf numFmtId="0" fontId="17" fillId="28" borderId="22" xfId="0" applyNumberFormat="1" applyFont="1" applyFill="1" applyBorder="1" applyAlignment="1">
      <alignment horizontal="center" vertical="center"/>
    </xf>
    <xf numFmtId="2" fontId="2" fillId="9" borderId="22" xfId="0" applyNumberFormat="1" applyFont="1" applyFill="1" applyBorder="1" applyAlignment="1">
      <alignment horizontal="center" vertical="center"/>
    </xf>
    <xf numFmtId="2" fontId="2" fillId="9" borderId="34" xfId="0" applyNumberFormat="1" applyFont="1" applyFill="1" applyBorder="1" applyAlignment="1">
      <alignment horizontal="center" vertical="center"/>
    </xf>
    <xf numFmtId="0" fontId="14" fillId="2" borderId="10" xfId="0" applyFont="1" applyFill="1" applyBorder="1" applyAlignment="1">
      <alignment horizontal="center" vertical="center"/>
    </xf>
    <xf numFmtId="0" fontId="14" fillId="2" borderId="11" xfId="0" applyFont="1" applyFill="1" applyBorder="1" applyAlignment="1">
      <alignment horizontal="center" vertical="center"/>
    </xf>
    <xf numFmtId="0" fontId="14" fillId="6" borderId="10" xfId="0" applyFont="1" applyFill="1" applyBorder="1" applyAlignment="1">
      <alignment horizontal="center" vertical="center"/>
    </xf>
    <xf numFmtId="0" fontId="14" fillId="6" borderId="11" xfId="0" applyFont="1" applyFill="1" applyBorder="1" applyAlignment="1">
      <alignment horizontal="center" vertical="center"/>
    </xf>
    <xf numFmtId="0" fontId="14" fillId="7" borderId="10" xfId="0" applyFont="1" applyFill="1" applyBorder="1" applyAlignment="1">
      <alignment horizontal="center" vertical="center"/>
    </xf>
    <xf numFmtId="0" fontId="14" fillId="7" borderId="11" xfId="0" applyFont="1" applyFill="1" applyBorder="1" applyAlignment="1">
      <alignment horizontal="center" vertical="center"/>
    </xf>
    <xf numFmtId="0" fontId="14" fillId="8" borderId="10" xfId="0" applyFont="1" applyFill="1" applyBorder="1" applyAlignment="1">
      <alignment horizontal="center" vertical="center"/>
    </xf>
    <xf numFmtId="0" fontId="14" fillId="8" borderId="11" xfId="0" applyFont="1" applyFill="1" applyBorder="1" applyAlignment="1">
      <alignment horizontal="center" vertical="center"/>
    </xf>
    <xf numFmtId="0" fontId="2" fillId="15" borderId="10" xfId="0" applyFont="1" applyFill="1" applyBorder="1" applyAlignment="1">
      <alignment horizontal="center" vertical="center"/>
    </xf>
    <xf numFmtId="0" fontId="2" fillId="15" borderId="11" xfId="0" applyFont="1" applyFill="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7" xfId="0" applyFont="1" applyBorder="1" applyAlignment="1">
      <alignment horizontal="center" vertical="center"/>
    </xf>
    <xf numFmtId="2" fontId="14" fillId="2" borderId="22" xfId="0" applyNumberFormat="1" applyFont="1" applyFill="1" applyBorder="1" applyAlignment="1">
      <alignment horizontal="center" vertical="center"/>
    </xf>
    <xf numFmtId="2" fontId="14" fillId="6" borderId="22" xfId="0" applyNumberFormat="1" applyFont="1" applyFill="1" applyBorder="1" applyAlignment="1">
      <alignment horizontal="center" vertical="center"/>
    </xf>
    <xf numFmtId="2" fontId="14" fillId="7" borderId="22" xfId="0" applyNumberFormat="1" applyFont="1" applyFill="1" applyBorder="1" applyAlignment="1">
      <alignment horizontal="center" vertical="center"/>
    </xf>
    <xf numFmtId="2" fontId="14" fillId="8" borderId="22" xfId="0" applyNumberFormat="1" applyFont="1" applyFill="1" applyBorder="1" applyAlignment="1">
      <alignment horizontal="center" vertical="center"/>
    </xf>
    <xf numFmtId="2" fontId="2" fillId="15" borderId="22" xfId="0" applyNumberFormat="1" applyFont="1" applyFill="1" applyBorder="1" applyAlignment="1">
      <alignment horizontal="center" vertical="center"/>
    </xf>
    <xf numFmtId="2" fontId="14" fillId="28" borderId="23" xfId="0" applyNumberFormat="1" applyFont="1" applyFill="1" applyBorder="1" applyAlignment="1">
      <alignment horizontal="center" vertical="center"/>
    </xf>
    <xf numFmtId="2" fontId="14" fillId="28" borderId="24" xfId="0" applyNumberFormat="1" applyFont="1" applyFill="1" applyBorder="1" applyAlignment="1">
      <alignment horizontal="center" vertical="center"/>
    </xf>
    <xf numFmtId="0" fontId="14" fillId="28" borderId="23" xfId="0" applyNumberFormat="1" applyFont="1" applyFill="1" applyBorder="1" applyAlignment="1">
      <alignment horizontal="center" vertical="center"/>
    </xf>
    <xf numFmtId="0" fontId="17" fillId="28" borderId="24" xfId="0" applyNumberFormat="1" applyFont="1" applyFill="1" applyBorder="1" applyAlignment="1">
      <alignment horizontal="center" vertical="center"/>
    </xf>
    <xf numFmtId="2" fontId="14" fillId="28" borderId="33" xfId="0" applyNumberFormat="1" applyFont="1" applyFill="1" applyBorder="1" applyAlignment="1">
      <alignment horizontal="center" vertical="center"/>
    </xf>
    <xf numFmtId="2" fontId="2" fillId="15" borderId="6" xfId="1" applyNumberFormat="1" applyFont="1" applyFill="1" applyBorder="1" applyAlignment="1">
      <alignment horizontal="center"/>
    </xf>
    <xf numFmtId="2" fontId="2" fillId="15" borderId="9" xfId="1" applyNumberFormat="1" applyFont="1" applyFill="1" applyBorder="1" applyAlignment="1">
      <alignment horizontal="center"/>
    </xf>
    <xf numFmtId="2" fontId="2" fillId="15" borderId="6" xfId="1" applyNumberFormat="1" applyFont="1" applyFill="1" applyBorder="1" applyAlignment="1">
      <alignment horizontal="center" vertical="center"/>
    </xf>
    <xf numFmtId="2" fontId="2" fillId="15" borderId="9" xfId="1" applyNumberFormat="1" applyFont="1" applyFill="1" applyBorder="1" applyAlignment="1">
      <alignment horizontal="center" vertical="center"/>
    </xf>
    <xf numFmtId="2" fontId="14" fillId="28" borderId="28" xfId="0" applyNumberFormat="1" applyFont="1" applyFill="1" applyBorder="1" applyAlignment="1">
      <alignment horizontal="center" vertical="center"/>
    </xf>
    <xf numFmtId="164" fontId="14" fillId="28" borderId="23" xfId="0" applyNumberFormat="1" applyFont="1" applyFill="1" applyBorder="1" applyAlignment="1">
      <alignment horizontal="center" vertical="center"/>
    </xf>
    <xf numFmtId="164" fontId="14" fillId="28" borderId="24" xfId="0" applyNumberFormat="1" applyFont="1" applyFill="1" applyBorder="1" applyAlignment="1">
      <alignment horizontal="center" vertical="center"/>
    </xf>
    <xf numFmtId="2" fontId="14" fillId="8" borderId="10" xfId="0" applyNumberFormat="1" applyFont="1" applyFill="1" applyBorder="1" applyAlignment="1">
      <alignment horizontal="center" vertical="center"/>
    </xf>
    <xf numFmtId="2" fontId="14" fillId="7" borderId="10" xfId="0" applyNumberFormat="1" applyFont="1" applyFill="1" applyBorder="1" applyAlignment="1">
      <alignment horizontal="center" vertical="center"/>
    </xf>
    <xf numFmtId="2" fontId="14" fillId="2" borderId="10" xfId="0" applyNumberFormat="1" applyFont="1" applyFill="1" applyBorder="1" applyAlignment="1">
      <alignment horizontal="center" vertical="center"/>
    </xf>
    <xf numFmtId="2" fontId="2" fillId="15" borderId="4" xfId="1" applyNumberFormat="1" applyFont="1" applyFill="1" applyBorder="1" applyAlignment="1">
      <alignment horizontal="center" vertical="center"/>
    </xf>
    <xf numFmtId="2" fontId="2" fillId="15" borderId="55" xfId="1" applyNumberFormat="1" applyFont="1" applyFill="1" applyBorder="1" applyAlignment="1">
      <alignment horizontal="center" vertical="center"/>
    </xf>
    <xf numFmtId="2" fontId="14" fillId="6" borderId="23" xfId="0" applyNumberFormat="1" applyFont="1" applyFill="1" applyBorder="1" applyAlignment="1">
      <alignment horizontal="center" vertical="center"/>
    </xf>
    <xf numFmtId="0" fontId="14" fillId="6" borderId="24" xfId="0" applyFont="1" applyFill="1" applyBorder="1" applyAlignment="1">
      <alignment horizontal="center" vertical="center"/>
    </xf>
    <xf numFmtId="2" fontId="14" fillId="2" borderId="23" xfId="0" applyNumberFormat="1" applyFont="1" applyFill="1" applyBorder="1" applyAlignment="1">
      <alignment horizontal="center" vertical="center"/>
    </xf>
    <xf numFmtId="0" fontId="14" fillId="2" borderId="24" xfId="0" applyFont="1" applyFill="1" applyBorder="1" applyAlignment="1">
      <alignment horizontal="center" vertical="center"/>
    </xf>
    <xf numFmtId="0" fontId="14" fillId="8" borderId="23" xfId="0" applyFont="1" applyFill="1" applyBorder="1" applyAlignment="1">
      <alignment horizontal="center" vertical="center"/>
    </xf>
    <xf numFmtId="0" fontId="14" fillId="8" borderId="24" xfId="0" applyFont="1" applyFill="1" applyBorder="1" applyAlignment="1">
      <alignment horizontal="center" vertical="center"/>
    </xf>
    <xf numFmtId="2" fontId="2" fillId="15" borderId="23" xfId="0" applyNumberFormat="1" applyFont="1" applyFill="1" applyBorder="1" applyAlignment="1">
      <alignment horizontal="center" vertical="center"/>
    </xf>
    <xf numFmtId="2" fontId="2" fillId="15" borderId="24" xfId="0" applyNumberFormat="1" applyFont="1" applyFill="1" applyBorder="1" applyAlignment="1">
      <alignment horizontal="center" vertical="center"/>
    </xf>
    <xf numFmtId="2" fontId="2" fillId="0" borderId="23" xfId="0" applyNumberFormat="1" applyFont="1" applyBorder="1" applyAlignment="1">
      <alignment horizontal="center" vertical="center"/>
    </xf>
    <xf numFmtId="2" fontId="2" fillId="0" borderId="24" xfId="0" applyNumberFormat="1" applyFont="1" applyBorder="1" applyAlignment="1">
      <alignment horizontal="center" vertical="center"/>
    </xf>
    <xf numFmtId="2" fontId="2" fillId="0" borderId="28" xfId="0" applyNumberFormat="1" applyFont="1" applyBorder="1" applyAlignment="1">
      <alignment horizontal="center" vertical="center"/>
    </xf>
    <xf numFmtId="0" fontId="14" fillId="7" borderId="23" xfId="0" applyFont="1" applyFill="1" applyBorder="1" applyAlignment="1">
      <alignment horizontal="center" vertical="center"/>
    </xf>
    <xf numFmtId="0" fontId="14" fillId="7" borderId="24" xfId="0" applyFont="1" applyFill="1" applyBorder="1" applyAlignment="1">
      <alignment horizontal="center" vertical="center"/>
    </xf>
    <xf numFmtId="0" fontId="14" fillId="6" borderId="53" xfId="0" applyFont="1" applyFill="1" applyBorder="1" applyAlignment="1">
      <alignment horizontal="center" vertical="center"/>
    </xf>
    <xf numFmtId="0" fontId="0" fillId="0" borderId="19" xfId="0" applyBorder="1" applyAlignment="1">
      <alignment horizontal="center" vertical="center"/>
    </xf>
    <xf numFmtId="0" fontId="2" fillId="2" borderId="45" xfId="0" applyFont="1" applyFill="1" applyBorder="1" applyAlignment="1">
      <alignment horizontal="center"/>
    </xf>
    <xf numFmtId="0" fontId="2" fillId="2" borderId="20" xfId="0" applyFont="1" applyFill="1" applyBorder="1" applyAlignment="1">
      <alignment horizontal="center"/>
    </xf>
    <xf numFmtId="2" fontId="14" fillId="6" borderId="10" xfId="0" applyNumberFormat="1" applyFont="1" applyFill="1" applyBorder="1" applyAlignment="1">
      <alignment horizontal="center" vertical="center"/>
    </xf>
    <xf numFmtId="43" fontId="2" fillId="0" borderId="10" xfId="1" applyFont="1" applyBorder="1" applyAlignment="1">
      <alignment horizontal="center" vertical="center"/>
    </xf>
    <xf numFmtId="43" fontId="2" fillId="0" borderId="11" xfId="1" applyFont="1" applyBorder="1" applyAlignment="1">
      <alignment horizontal="center" vertical="center"/>
    </xf>
    <xf numFmtId="43" fontId="2" fillId="0" borderId="27" xfId="1" applyFont="1" applyBorder="1" applyAlignment="1">
      <alignment horizontal="center" vertical="center"/>
    </xf>
    <xf numFmtId="165" fontId="2" fillId="0" borderId="10" xfId="0" applyNumberFormat="1" applyFont="1" applyBorder="1" applyAlignment="1">
      <alignment horizontal="center" vertical="center"/>
    </xf>
    <xf numFmtId="165" fontId="2" fillId="0" borderId="11" xfId="0" applyNumberFormat="1" applyFont="1" applyBorder="1" applyAlignment="1">
      <alignment horizontal="center" vertical="center"/>
    </xf>
    <xf numFmtId="165" fontId="2" fillId="0" borderId="27" xfId="0" applyNumberFormat="1" applyFont="1" applyBorder="1" applyAlignment="1">
      <alignment horizontal="center" vertical="center"/>
    </xf>
    <xf numFmtId="165" fontId="2" fillId="15" borderId="10" xfId="0" applyNumberFormat="1" applyFont="1" applyFill="1" applyBorder="1" applyAlignment="1">
      <alignment horizontal="center" vertical="center"/>
    </xf>
    <xf numFmtId="165" fontId="2" fillId="15" borderId="11" xfId="0" applyNumberFormat="1" applyFont="1" applyFill="1" applyBorder="1" applyAlignment="1">
      <alignment horizontal="center" vertical="center"/>
    </xf>
    <xf numFmtId="43" fontId="2" fillId="2" borderId="10" xfId="1" applyFont="1" applyFill="1" applyBorder="1" applyAlignment="1">
      <alignment horizontal="center" vertical="center"/>
    </xf>
    <xf numFmtId="43" fontId="2" fillId="2" borderId="11" xfId="1" applyFont="1" applyFill="1" applyBorder="1" applyAlignment="1">
      <alignment horizontal="center" vertical="center"/>
    </xf>
    <xf numFmtId="43" fontId="2" fillId="6" borderId="10" xfId="1" applyFont="1" applyFill="1" applyBorder="1" applyAlignment="1">
      <alignment horizontal="center" vertical="center"/>
    </xf>
    <xf numFmtId="43" fontId="2" fillId="6" borderId="11" xfId="1" applyFont="1" applyFill="1" applyBorder="1" applyAlignment="1">
      <alignment horizontal="center" vertical="center"/>
    </xf>
    <xf numFmtId="43" fontId="2" fillId="7" borderId="10" xfId="1" applyFont="1" applyFill="1" applyBorder="1" applyAlignment="1">
      <alignment horizontal="center" vertical="center"/>
    </xf>
    <xf numFmtId="43" fontId="2" fillId="7" borderId="11" xfId="1" applyFont="1" applyFill="1" applyBorder="1" applyAlignment="1">
      <alignment horizontal="center" vertical="center"/>
    </xf>
    <xf numFmtId="43" fontId="2" fillId="8" borderId="10" xfId="1" applyFont="1" applyFill="1" applyBorder="1" applyAlignment="1">
      <alignment horizontal="center" vertical="center"/>
    </xf>
    <xf numFmtId="43" fontId="2" fillId="8" borderId="11" xfId="1" applyFont="1" applyFill="1" applyBorder="1" applyAlignment="1">
      <alignment horizontal="center" vertical="center"/>
    </xf>
    <xf numFmtId="43" fontId="2" fillId="15" borderId="10" xfId="1" applyFont="1" applyFill="1" applyBorder="1" applyAlignment="1">
      <alignment horizontal="center" vertical="center"/>
    </xf>
    <xf numFmtId="43" fontId="2" fillId="15" borderId="11" xfId="1" applyFont="1" applyFill="1" applyBorder="1" applyAlignment="1">
      <alignment horizontal="center" vertical="center"/>
    </xf>
    <xf numFmtId="165" fontId="14" fillId="6" borderId="10" xfId="0" applyNumberFormat="1" applyFont="1" applyFill="1" applyBorder="1" applyAlignment="1">
      <alignment horizontal="center" vertical="center"/>
    </xf>
    <xf numFmtId="0" fontId="0" fillId="0" borderId="11" xfId="0" applyBorder="1" applyAlignment="1">
      <alignment horizontal="center" vertical="center"/>
    </xf>
    <xf numFmtId="0" fontId="20" fillId="22" borderId="16" xfId="0" applyFont="1" applyFill="1" applyBorder="1" applyAlignment="1">
      <alignment horizontal="center" vertical="center" wrapText="1"/>
    </xf>
    <xf numFmtId="0" fontId="20" fillId="22" borderId="17" xfId="0" applyFont="1" applyFill="1" applyBorder="1" applyAlignment="1">
      <alignment horizontal="center" vertical="center" wrapText="1"/>
    </xf>
    <xf numFmtId="0" fontId="20" fillId="22" borderId="18" xfId="0" applyFont="1" applyFill="1" applyBorder="1" applyAlignment="1">
      <alignment horizontal="center" vertical="center" wrapText="1"/>
    </xf>
    <xf numFmtId="0" fontId="20" fillId="22" borderId="41" xfId="0" applyFont="1" applyFill="1" applyBorder="1" applyAlignment="1">
      <alignment horizontal="center" vertical="center" wrapText="1"/>
    </xf>
    <xf numFmtId="0" fontId="20" fillId="22" borderId="14" xfId="0" applyFont="1" applyFill="1" applyBorder="1" applyAlignment="1">
      <alignment horizontal="center" vertical="center" wrapText="1"/>
    </xf>
    <xf numFmtId="0" fontId="19" fillId="20" borderId="14" xfId="0" applyFont="1" applyFill="1" applyBorder="1" applyAlignment="1">
      <alignment horizontal="center" vertical="center" wrapText="1"/>
    </xf>
    <xf numFmtId="0" fontId="19" fillId="23" borderId="16" xfId="0" applyFont="1" applyFill="1" applyBorder="1" applyAlignment="1">
      <alignment horizontal="center" vertical="center" wrapText="1"/>
    </xf>
    <xf numFmtId="0" fontId="19" fillId="23" borderId="17" xfId="0" applyFont="1" applyFill="1" applyBorder="1" applyAlignment="1">
      <alignment horizontal="center" vertical="center" wrapText="1"/>
    </xf>
    <xf numFmtId="0" fontId="19" fillId="23" borderId="18" xfId="0" applyFont="1" applyFill="1" applyBorder="1" applyAlignment="1">
      <alignment horizontal="center" vertical="center" wrapText="1"/>
    </xf>
    <xf numFmtId="0" fontId="19" fillId="20" borderId="16" xfId="0" applyFont="1" applyFill="1" applyBorder="1" applyAlignment="1">
      <alignment horizontal="center" vertical="center" wrapText="1"/>
    </xf>
    <xf numFmtId="0" fontId="0" fillId="0" borderId="17" xfId="0" applyBorder="1" applyAlignment="1">
      <alignment horizontal="center" vertical="center" wrapText="1"/>
    </xf>
    <xf numFmtId="0" fontId="19" fillId="23" borderId="1" xfId="0" applyFont="1" applyFill="1" applyBorder="1" applyAlignment="1">
      <alignment horizontal="center" vertical="center" wrapText="1"/>
    </xf>
    <xf numFmtId="0" fontId="0" fillId="0" borderId="1" xfId="0" applyBorder="1" applyAlignment="1">
      <alignment horizontal="center" vertical="center" wrapText="1"/>
    </xf>
    <xf numFmtId="0" fontId="19" fillId="18" borderId="50" xfId="0" applyFont="1" applyFill="1" applyBorder="1" applyAlignment="1">
      <alignment horizontal="center" vertical="center" wrapText="1"/>
    </xf>
    <xf numFmtId="0" fontId="19" fillId="18" borderId="51" xfId="0" applyFont="1" applyFill="1" applyBorder="1" applyAlignment="1">
      <alignment horizontal="center" vertical="center" wrapText="1"/>
    </xf>
    <xf numFmtId="0" fontId="19" fillId="18" borderId="56" xfId="0" applyFont="1" applyFill="1" applyBorder="1" applyAlignment="1">
      <alignment horizontal="center" vertical="center" wrapText="1"/>
    </xf>
    <xf numFmtId="0" fontId="19" fillId="18" borderId="57"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13" fillId="0" borderId="10" xfId="0" applyFont="1" applyBorder="1" applyAlignment="1">
      <alignment horizontal="center" vertical="center" textRotation="90" wrapText="1"/>
    </xf>
    <xf numFmtId="0" fontId="13" fillId="0" borderId="12" xfId="0" applyFont="1" applyBorder="1" applyAlignment="1">
      <alignment horizontal="center" vertical="center" textRotation="90" wrapText="1"/>
    </xf>
    <xf numFmtId="0" fontId="13" fillId="0" borderId="11" xfId="0" applyFont="1" applyBorder="1" applyAlignment="1">
      <alignment horizontal="center" vertical="center" textRotation="90" wrapText="1"/>
    </xf>
    <xf numFmtId="165" fontId="13" fillId="0" borderId="10" xfId="0" applyNumberFormat="1" applyFont="1" applyBorder="1" applyAlignment="1">
      <alignment horizontal="center" vertical="center" textRotation="90" wrapText="1"/>
    </xf>
    <xf numFmtId="165" fontId="13" fillId="0" borderId="12" xfId="0" applyNumberFormat="1" applyFont="1" applyBorder="1" applyAlignment="1">
      <alignment horizontal="center" vertical="center" textRotation="90" wrapText="1"/>
    </xf>
    <xf numFmtId="165" fontId="13" fillId="0" borderId="11" xfId="0" applyNumberFormat="1" applyFont="1" applyBorder="1" applyAlignment="1">
      <alignment horizontal="center" vertical="center" textRotation="90" wrapText="1"/>
    </xf>
    <xf numFmtId="0" fontId="13" fillId="15" borderId="10" xfId="0" applyNumberFormat="1" applyFont="1" applyFill="1" applyBorder="1" applyAlignment="1">
      <alignment horizontal="center" vertical="center" textRotation="90" wrapText="1"/>
    </xf>
    <xf numFmtId="0" fontId="0" fillId="0" borderId="12" xfId="0" applyNumberFormat="1" applyBorder="1" applyAlignment="1">
      <alignment horizontal="center" vertical="center" textRotation="90" wrapText="1"/>
    </xf>
    <xf numFmtId="0" fontId="0" fillId="0" borderId="11" xfId="0" applyNumberFormat="1" applyBorder="1" applyAlignment="1">
      <alignment horizontal="center" vertical="center" textRotation="90" wrapText="1"/>
    </xf>
    <xf numFmtId="0" fontId="13" fillId="15" borderId="10" xfId="0" applyFont="1" applyFill="1" applyBorder="1" applyAlignment="1">
      <alignment horizontal="center" vertical="center" textRotation="90" wrapText="1"/>
    </xf>
    <xf numFmtId="0" fontId="0" fillId="0" borderId="12" xfId="0" applyBorder="1" applyAlignment="1">
      <alignment horizontal="center" vertical="center" textRotation="90" wrapText="1"/>
    </xf>
    <xf numFmtId="0" fontId="0" fillId="0" borderId="11" xfId="0" applyBorder="1" applyAlignment="1">
      <alignment horizontal="center" vertical="center" textRotation="90" wrapText="1"/>
    </xf>
    <xf numFmtId="0" fontId="2" fillId="13" borderId="3" xfId="0" applyFont="1" applyFill="1" applyBorder="1" applyAlignment="1">
      <alignment horizontal="center"/>
    </xf>
    <xf numFmtId="0" fontId="2" fillId="13" borderId="29" xfId="0" applyFont="1" applyFill="1" applyBorder="1" applyAlignment="1">
      <alignment horizontal="center"/>
    </xf>
    <xf numFmtId="0" fontId="1" fillId="3" borderId="32" xfId="0" applyFont="1" applyFill="1" applyBorder="1" applyAlignment="1">
      <alignment horizontal="center"/>
    </xf>
    <xf numFmtId="0" fontId="1" fillId="3" borderId="0" xfId="0" applyFont="1" applyFill="1" applyBorder="1" applyAlignment="1">
      <alignment horizontal="center"/>
    </xf>
    <xf numFmtId="0" fontId="1" fillId="3" borderId="8" xfId="0" applyFont="1" applyFill="1" applyBorder="1" applyAlignment="1">
      <alignment horizontal="center"/>
    </xf>
    <xf numFmtId="0" fontId="1" fillId="3" borderId="20" xfId="0" applyFont="1" applyFill="1" applyBorder="1" applyAlignment="1">
      <alignment horizontal="center"/>
    </xf>
    <xf numFmtId="0" fontId="2" fillId="0" borderId="2" xfId="0" applyFont="1" applyBorder="1" applyAlignment="1">
      <alignment horizontal="center" vertical="center" textRotation="90" wrapText="1"/>
    </xf>
    <xf numFmtId="0" fontId="2" fillId="0" borderId="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2" xfId="0" applyFont="1" applyBorder="1" applyAlignment="1">
      <alignment horizontal="center"/>
    </xf>
    <xf numFmtId="0" fontId="2" fillId="0" borderId="45" xfId="0" applyFont="1" applyBorder="1" applyAlignment="1">
      <alignment horizontal="center"/>
    </xf>
    <xf numFmtId="0" fontId="2" fillId="14" borderId="2" xfId="0" applyFont="1" applyFill="1" applyBorder="1" applyAlignment="1">
      <alignment horizontal="center" vertical="center" textRotation="90" wrapText="1"/>
    </xf>
    <xf numFmtId="0" fontId="2" fillId="14" borderId="5" xfId="0" applyFont="1" applyFill="1" applyBorder="1" applyAlignment="1">
      <alignment horizontal="center" vertical="center" textRotation="90" wrapText="1"/>
    </xf>
    <xf numFmtId="0" fontId="2" fillId="14" borderId="7" xfId="0" applyFont="1" applyFill="1" applyBorder="1" applyAlignment="1">
      <alignment horizontal="center" vertical="center" textRotation="90" wrapText="1"/>
    </xf>
    <xf numFmtId="164" fontId="30" fillId="26" borderId="33" xfId="0" applyNumberFormat="1" applyFont="1" applyFill="1" applyBorder="1" applyAlignment="1">
      <alignment horizontal="center" vertical="center" textRotation="90"/>
    </xf>
    <xf numFmtId="164" fontId="31" fillId="26" borderId="33" xfId="0" applyNumberFormat="1" applyFont="1" applyFill="1" applyBorder="1"/>
    <xf numFmtId="0" fontId="2" fillId="14" borderId="42" xfId="0" applyFont="1" applyFill="1" applyBorder="1" applyAlignment="1">
      <alignment horizontal="center"/>
    </xf>
    <xf numFmtId="0" fontId="2" fillId="14" borderId="43" xfId="0" applyFont="1" applyFill="1" applyBorder="1" applyAlignment="1">
      <alignment horizontal="center"/>
    </xf>
    <xf numFmtId="0" fontId="2" fillId="14" borderId="44" xfId="0" applyFont="1" applyFill="1" applyBorder="1" applyAlignment="1">
      <alignment horizontal="center"/>
    </xf>
    <xf numFmtId="0" fontId="2" fillId="9" borderId="1" xfId="0" applyFont="1" applyFill="1" applyBorder="1" applyAlignment="1">
      <alignment horizontal="center" vertical="center" textRotation="90" wrapText="1"/>
    </xf>
    <xf numFmtId="0" fontId="2" fillId="9" borderId="10" xfId="0" applyFont="1" applyFill="1" applyBorder="1" applyAlignment="1">
      <alignment horizontal="center" vertical="center" textRotation="90" wrapText="1"/>
    </xf>
    <xf numFmtId="0" fontId="1" fillId="15" borderId="30" xfId="0" applyFont="1" applyFill="1" applyBorder="1" applyAlignment="1">
      <alignment horizontal="center"/>
    </xf>
    <xf numFmtId="0" fontId="1" fillId="15" borderId="8" xfId="0" applyFont="1" applyFill="1" applyBorder="1" applyAlignment="1">
      <alignment horizontal="center"/>
    </xf>
    <xf numFmtId="0" fontId="1" fillId="15" borderId="20" xfId="0" applyFont="1" applyFill="1" applyBorder="1" applyAlignment="1">
      <alignment horizontal="center"/>
    </xf>
    <xf numFmtId="0" fontId="24" fillId="24" borderId="3" xfId="0" applyFont="1" applyFill="1" applyBorder="1" applyAlignment="1">
      <alignment horizontal="center" vertical="center" textRotation="90" wrapText="1"/>
    </xf>
    <xf numFmtId="0" fontId="24" fillId="24" borderId="0" xfId="0" applyFont="1" applyFill="1" applyBorder="1" applyAlignment="1">
      <alignment horizontal="center" vertical="center" textRotation="90" wrapText="1"/>
    </xf>
    <xf numFmtId="0" fontId="24" fillId="24" borderId="9" xfId="0" applyFont="1" applyFill="1" applyBorder="1" applyAlignment="1">
      <alignment horizontal="center" vertical="center" textRotation="90" wrapText="1"/>
    </xf>
    <xf numFmtId="2" fontId="23" fillId="23" borderId="23" xfId="0" applyNumberFormat="1" applyFont="1" applyFill="1" applyBorder="1" applyAlignment="1">
      <alignment horizontal="center" vertical="center" textRotation="90" wrapText="1"/>
    </xf>
    <xf numFmtId="2" fontId="23" fillId="23" borderId="33" xfId="0" applyNumberFormat="1" applyFont="1" applyFill="1" applyBorder="1" applyAlignment="1">
      <alignment horizontal="center" vertical="center" textRotation="90" wrapText="1"/>
    </xf>
    <xf numFmtId="0" fontId="1" fillId="0" borderId="13" xfId="0" applyNumberFormat="1" applyFont="1" applyBorder="1" applyAlignment="1">
      <alignment horizontal="center"/>
    </xf>
    <xf numFmtId="0" fontId="22" fillId="0" borderId="14" xfId="0" applyNumberFormat="1" applyFont="1" applyBorder="1" applyAlignment="1">
      <alignment horizontal="center"/>
    </xf>
    <xf numFmtId="0" fontId="22" fillId="0" borderId="29" xfId="0" applyNumberFormat="1" applyFont="1" applyBorder="1" applyAlignment="1">
      <alignment horizontal="center"/>
    </xf>
    <xf numFmtId="0" fontId="2" fillId="0" borderId="41" xfId="0" applyFont="1" applyBorder="1" applyAlignment="1">
      <alignment horizontal="center"/>
    </xf>
    <xf numFmtId="0" fontId="2" fillId="0" borderId="14" xfId="0" applyFont="1" applyBorder="1" applyAlignment="1">
      <alignment horizontal="center"/>
    </xf>
    <xf numFmtId="0" fontId="0" fillId="0" borderId="14" xfId="0" applyBorder="1" applyAlignment="1">
      <alignment horizontal="center"/>
    </xf>
    <xf numFmtId="0" fontId="0" fillId="0" borderId="29" xfId="0" applyBorder="1" applyAlignment="1">
      <alignment horizontal="center"/>
    </xf>
    <xf numFmtId="0" fontId="2" fillId="0" borderId="13" xfId="0" applyFont="1" applyBorder="1" applyAlignment="1"/>
    <xf numFmtId="0" fontId="0" fillId="0" borderId="14" xfId="0" applyBorder="1" applyAlignment="1"/>
    <xf numFmtId="0" fontId="0" fillId="0" borderId="29" xfId="0" applyBorder="1" applyAlignment="1"/>
    <xf numFmtId="0" fontId="14" fillId="8" borderId="53" xfId="0" applyFont="1" applyFill="1" applyBorder="1" applyAlignment="1">
      <alignment vertical="center"/>
    </xf>
    <xf numFmtId="0" fontId="0" fillId="0" borderId="19" xfId="0" applyBorder="1" applyAlignment="1">
      <alignment vertical="center"/>
    </xf>
    <xf numFmtId="0" fontId="2" fillId="8" borderId="23" xfId="0" applyFont="1" applyFill="1" applyBorder="1" applyAlignment="1">
      <alignment vertical="center"/>
    </xf>
    <xf numFmtId="0" fontId="2" fillId="8" borderId="24" xfId="0" applyFont="1" applyFill="1" applyBorder="1" applyAlignment="1">
      <alignment vertical="center"/>
    </xf>
    <xf numFmtId="0" fontId="2" fillId="15" borderId="53" xfId="0" applyFont="1" applyFill="1" applyBorder="1" applyAlignment="1">
      <alignment vertical="center"/>
    </xf>
    <xf numFmtId="0" fontId="2" fillId="15" borderId="19" xfId="0" applyFont="1" applyFill="1" applyBorder="1" applyAlignment="1">
      <alignment vertical="center"/>
    </xf>
    <xf numFmtId="0" fontId="2" fillId="0" borderId="53" xfId="0" applyFont="1" applyBorder="1" applyAlignment="1">
      <alignment vertical="center"/>
    </xf>
    <xf numFmtId="0" fontId="2" fillId="0" borderId="19" xfId="0" applyFont="1" applyBorder="1" applyAlignment="1">
      <alignment vertical="center"/>
    </xf>
    <xf numFmtId="0" fontId="0" fillId="0" borderId="54" xfId="0" applyBorder="1" applyAlignment="1">
      <alignment vertical="center"/>
    </xf>
    <xf numFmtId="0" fontId="2" fillId="15" borderId="23" xfId="0" applyFont="1" applyFill="1" applyBorder="1" applyAlignment="1">
      <alignment vertical="center"/>
    </xf>
    <xf numFmtId="0" fontId="2" fillId="15" borderId="24" xfId="0" applyFont="1" applyFill="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0" fillId="0" borderId="28" xfId="0" applyBorder="1" applyAlignment="1">
      <alignment vertical="center"/>
    </xf>
    <xf numFmtId="2" fontId="14" fillId="7" borderId="53" xfId="0" applyNumberFormat="1" applyFont="1" applyFill="1" applyBorder="1" applyAlignment="1">
      <alignment horizontal="center" vertical="center"/>
    </xf>
    <xf numFmtId="2" fontId="0" fillId="0" borderId="19" xfId="0" applyNumberFormat="1" applyBorder="1" applyAlignment="1">
      <alignment horizontal="center" vertical="center"/>
    </xf>
    <xf numFmtId="165" fontId="14" fillId="7" borderId="10" xfId="0" applyNumberFormat="1" applyFont="1" applyFill="1" applyBorder="1" applyAlignment="1">
      <alignment horizontal="center" vertical="center"/>
    </xf>
    <xf numFmtId="0" fontId="2" fillId="7" borderId="23" xfId="0" applyFont="1" applyFill="1" applyBorder="1" applyAlignment="1"/>
    <xf numFmtId="0" fontId="2" fillId="7" borderId="24" xfId="0" applyFont="1" applyFill="1" applyBorder="1" applyAlignment="1"/>
    <xf numFmtId="0" fontId="14" fillId="2" borderId="53" xfId="0" applyFont="1" applyFill="1" applyBorder="1" applyAlignment="1">
      <alignment horizontal="center" vertical="center"/>
    </xf>
    <xf numFmtId="165" fontId="14" fillId="2" borderId="10" xfId="0" applyNumberFormat="1" applyFont="1" applyFill="1" applyBorder="1" applyAlignment="1">
      <alignment vertical="center"/>
    </xf>
    <xf numFmtId="0" fontId="0" fillId="0" borderId="11" xfId="0" applyBorder="1" applyAlignment="1">
      <alignment vertical="center"/>
    </xf>
    <xf numFmtId="0" fontId="2" fillId="6" borderId="45" xfId="0" applyFont="1" applyFill="1" applyBorder="1" applyAlignment="1">
      <alignment horizontal="center"/>
    </xf>
    <xf numFmtId="0" fontId="2" fillId="6" borderId="20" xfId="0" applyFont="1" applyFill="1" applyBorder="1" applyAlignment="1">
      <alignment horizontal="center"/>
    </xf>
    <xf numFmtId="164" fontId="14" fillId="0" borderId="0" xfId="0" applyNumberFormat="1" applyFont="1" applyFill="1" applyBorder="1"/>
    <xf numFmtId="0" fontId="14" fillId="0" borderId="0" xfId="0" applyFont="1" applyFill="1"/>
    <xf numFmtId="164" fontId="14" fillId="0" borderId="0" xfId="0" applyNumberFormat="1" applyFont="1" applyFill="1"/>
    <xf numFmtId="2" fontId="14" fillId="0" borderId="0" xfId="0" applyNumberFormat="1" applyFont="1" applyFill="1"/>
    <xf numFmtId="165" fontId="14" fillId="0" borderId="0" xfId="0" applyNumberFormat="1" applyFont="1" applyFill="1"/>
    <xf numFmtId="0" fontId="34" fillId="0" borderId="0" xfId="0" applyFont="1" applyFill="1" applyAlignment="1">
      <alignment horizontal="left" indent="3" readingOrder="1"/>
    </xf>
    <xf numFmtId="0" fontId="14" fillId="0" borderId="0" xfId="0" applyFont="1" applyFill="1" applyAlignment="1">
      <alignment horizontal="left" vertical="center"/>
    </xf>
  </cellXfs>
  <cellStyles count="2">
    <cellStyle name="Millares" xfId="1" builtinId="3"/>
    <cellStyle name="Normal" xfId="0" builtinId="0"/>
  </cellStyles>
  <dxfs count="0"/>
  <tableStyles count="0" defaultTableStyle="TableStyleMedium2" defaultPivotStyle="PivotStyleLight16"/>
  <colors>
    <mruColors>
      <color rgb="FF99CC00"/>
      <color rgb="FF0000CC"/>
      <color rgb="FF008000"/>
      <color rgb="FFFFFFCC"/>
      <color rgb="FFFFFF00"/>
      <color rgb="FF99FFCC"/>
      <color rgb="FFFF00FF"/>
      <color rgb="FFCC99FF"/>
      <color rgb="FFFFFF99"/>
      <color rgb="FF66FF33"/>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D2236"/>
  <sheetViews>
    <sheetView tabSelected="1" zoomScaleNormal="100" zoomScaleSheetLayoutView="100" workbookViewId="0">
      <selection activeCell="AO54" sqref="AO54:AP55"/>
    </sheetView>
  </sheetViews>
  <sheetFormatPr baseColWidth="10" defaultRowHeight="13.5"/>
  <cols>
    <col min="1" max="3" width="4.28515625" style="1" customWidth="1"/>
    <col min="4" max="4" width="11.42578125" style="1"/>
    <col min="5" max="5" width="16.140625" style="1" customWidth="1"/>
    <col min="6" max="6" width="5.28515625" style="1" customWidth="1"/>
    <col min="7" max="7" width="14.7109375" style="1" customWidth="1"/>
    <col min="8" max="8" width="2.42578125" style="182" customWidth="1"/>
    <col min="9" max="9" width="4.7109375" style="1" customWidth="1"/>
    <col min="10" max="10" width="4.7109375" style="17" customWidth="1"/>
    <col min="11" max="11" width="4.7109375" style="1" customWidth="1"/>
    <col min="12" max="12" width="4.7109375" style="17" customWidth="1"/>
    <col min="13" max="13" width="5.28515625" style="1" customWidth="1"/>
    <col min="14" max="16" width="4.7109375" style="1" customWidth="1"/>
    <col min="17" max="17" width="9.85546875" style="17" customWidth="1"/>
    <col min="18" max="18" width="3.85546875" style="225" customWidth="1"/>
    <col min="19" max="19" width="12.85546875" style="1" customWidth="1"/>
    <col min="20" max="20" width="5.5703125" style="1" customWidth="1"/>
    <col min="21" max="22" width="4.28515625" style="1" customWidth="1"/>
    <col min="23" max="23" width="4.85546875" style="1" customWidth="1"/>
    <col min="24" max="24" width="5.28515625" style="1" customWidth="1"/>
    <col min="25" max="26" width="4.28515625" style="1" customWidth="1"/>
    <col min="27" max="27" width="9.140625" style="25" customWidth="1"/>
    <col min="28" max="28" width="3.140625" style="172" customWidth="1"/>
    <col min="29" max="29" width="9.7109375" style="1" customWidth="1"/>
    <col min="30" max="30" width="14.5703125" style="25" customWidth="1"/>
    <col min="31" max="31" width="2.28515625" style="172" customWidth="1"/>
    <col min="32" max="35" width="4.28515625" style="1" customWidth="1"/>
    <col min="36" max="36" width="6.42578125" style="67" customWidth="1"/>
    <col min="37" max="37" width="8.140625" style="1" customWidth="1"/>
    <col min="38" max="40" width="5" style="1" customWidth="1"/>
    <col min="41" max="42" width="5.140625" style="1" customWidth="1"/>
    <col min="43" max="43" width="7" style="67" customWidth="1"/>
    <col min="44" max="44" width="6.85546875" style="67" customWidth="1"/>
    <col min="45" max="46" width="5.28515625" style="67" hidden="1" customWidth="1"/>
    <col min="47" max="47" width="7.5703125" style="25" customWidth="1"/>
    <col min="48" max="48" width="5.28515625" style="1" customWidth="1"/>
    <col min="49" max="49" width="5.28515625" style="182" customWidth="1"/>
    <col min="50" max="52" width="5.28515625" style="1" customWidth="1"/>
    <col min="53" max="53" width="5.28515625" style="1" hidden="1" customWidth="1"/>
    <col min="54" max="54" width="5.28515625" style="80" hidden="1" customWidth="1"/>
    <col min="55" max="55" width="5.28515625" style="80" customWidth="1"/>
    <col min="56" max="56" width="5.28515625" style="1" customWidth="1"/>
    <col min="57" max="16384" width="11.42578125" style="1"/>
  </cols>
  <sheetData>
    <row r="1" spans="1:56" ht="33" customHeight="1" thickBot="1">
      <c r="A1" s="347" t="s">
        <v>140</v>
      </c>
      <c r="B1" s="347"/>
      <c r="C1" s="347"/>
      <c r="D1" s="347"/>
      <c r="E1" s="347"/>
      <c r="F1" s="347"/>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row>
    <row r="2" spans="1:56" ht="33" customHeight="1" thickBot="1">
      <c r="A2" s="84"/>
      <c r="B2" s="84"/>
      <c r="C2" s="84"/>
      <c r="D2" s="84"/>
      <c r="E2" s="84"/>
      <c r="F2" s="84"/>
      <c r="G2" s="534" t="s">
        <v>133</v>
      </c>
      <c r="H2" s="535"/>
      <c r="I2" s="535"/>
      <c r="J2" s="535"/>
      <c r="K2" s="535"/>
      <c r="L2" s="535"/>
      <c r="M2" s="535"/>
      <c r="N2" s="535"/>
      <c r="O2" s="535"/>
      <c r="P2" s="535"/>
      <c r="Q2" s="535"/>
      <c r="R2" s="535"/>
      <c r="S2" s="535"/>
      <c r="T2" s="535"/>
      <c r="U2" s="535"/>
      <c r="V2" s="535"/>
      <c r="W2" s="535"/>
      <c r="X2" s="535"/>
      <c r="Y2" s="535"/>
      <c r="Z2" s="535"/>
      <c r="AA2" s="535"/>
      <c r="AB2" s="535"/>
      <c r="AC2" s="536"/>
      <c r="AD2" s="537"/>
      <c r="AE2" s="165"/>
      <c r="AF2" s="538" t="s">
        <v>134</v>
      </c>
      <c r="AG2" s="539"/>
      <c r="AH2" s="539"/>
      <c r="AI2" s="539"/>
      <c r="AJ2" s="539"/>
      <c r="AK2" s="539"/>
      <c r="AL2" s="539"/>
      <c r="AM2" s="539"/>
      <c r="AN2" s="539"/>
      <c r="AO2" s="539"/>
      <c r="AP2" s="539"/>
      <c r="AQ2" s="539"/>
      <c r="AR2" s="539"/>
      <c r="AS2" s="539"/>
      <c r="AT2" s="539"/>
      <c r="AU2" s="539"/>
      <c r="AV2" s="175"/>
      <c r="AW2" s="179"/>
      <c r="AX2" s="84"/>
      <c r="AY2" s="84"/>
      <c r="AZ2" s="84"/>
      <c r="BA2" s="84"/>
      <c r="BB2" s="84"/>
      <c r="BC2" s="84"/>
      <c r="BD2" s="84"/>
    </row>
    <row r="3" spans="1:56" ht="22.5" customHeight="1">
      <c r="A3" s="84"/>
      <c r="B3" s="84"/>
      <c r="C3" s="84"/>
      <c r="D3" s="84"/>
      <c r="E3" s="84"/>
      <c r="F3" s="84"/>
      <c r="G3" s="121" t="s">
        <v>128</v>
      </c>
      <c r="H3" s="226"/>
      <c r="I3" s="521" t="s">
        <v>127</v>
      </c>
      <c r="J3" s="522"/>
      <c r="K3" s="522"/>
      <c r="L3" s="522"/>
      <c r="M3" s="522"/>
      <c r="N3" s="522"/>
      <c r="O3" s="522"/>
      <c r="P3" s="522"/>
      <c r="Q3" s="523"/>
      <c r="R3" s="215"/>
      <c r="S3" s="530" t="s">
        <v>157</v>
      </c>
      <c r="T3" s="531"/>
      <c r="U3" s="531"/>
      <c r="V3" s="531"/>
      <c r="W3" s="531"/>
      <c r="X3" s="531"/>
      <c r="Y3" s="531"/>
      <c r="Z3" s="531"/>
      <c r="AA3" s="531"/>
      <c r="AB3" s="168"/>
      <c r="AC3" s="532" t="s">
        <v>132</v>
      </c>
      <c r="AD3" s="533"/>
      <c r="AE3" s="168"/>
      <c r="AF3" s="524" t="s">
        <v>129</v>
      </c>
      <c r="AG3" s="525"/>
      <c r="AH3" s="525"/>
      <c r="AI3" s="525"/>
      <c r="AJ3" s="525"/>
      <c r="AK3" s="525"/>
      <c r="AL3" s="526" t="s">
        <v>130</v>
      </c>
      <c r="AM3" s="526"/>
      <c r="AN3" s="526"/>
      <c r="AO3" s="526"/>
      <c r="AP3" s="526"/>
      <c r="AQ3" s="526"/>
      <c r="AR3" s="526"/>
      <c r="AS3" s="526"/>
      <c r="AT3" s="526"/>
      <c r="AU3" s="526"/>
      <c r="AV3" s="176"/>
      <c r="AW3" s="179"/>
      <c r="AX3" s="527" t="s">
        <v>131</v>
      </c>
      <c r="AY3" s="528"/>
      <c r="AZ3" s="528"/>
      <c r="BA3" s="528"/>
      <c r="BB3" s="528"/>
      <c r="BC3" s="528"/>
      <c r="BD3" s="529"/>
    </row>
    <row r="4" spans="1:56" ht="15" customHeight="1" thickBot="1">
      <c r="A4" s="312" t="s">
        <v>159</v>
      </c>
      <c r="B4" s="313"/>
      <c r="C4" s="313"/>
      <c r="D4" s="313"/>
      <c r="E4" s="313"/>
      <c r="F4" s="313"/>
      <c r="G4" s="375"/>
      <c r="H4" s="227"/>
      <c r="I4" s="584">
        <v>1</v>
      </c>
      <c r="J4" s="585"/>
      <c r="K4" s="585"/>
      <c r="L4" s="585"/>
      <c r="M4" s="585"/>
      <c r="N4" s="585"/>
      <c r="O4" s="586"/>
      <c r="P4" s="586"/>
      <c r="Q4" s="587"/>
      <c r="R4" s="216"/>
      <c r="S4" s="324" t="s">
        <v>2</v>
      </c>
      <c r="T4" s="325"/>
      <c r="U4" s="325"/>
      <c r="V4" s="325"/>
      <c r="W4" s="325"/>
      <c r="X4" s="316" t="s">
        <v>18</v>
      </c>
      <c r="Y4" s="317"/>
      <c r="Z4" s="317"/>
      <c r="AA4" s="317"/>
      <c r="AB4" s="318"/>
      <c r="AC4" s="317"/>
      <c r="AD4" s="319"/>
      <c r="AE4" s="166"/>
      <c r="AF4" s="554" t="s">
        <v>40</v>
      </c>
      <c r="AG4" s="555"/>
      <c r="AH4" s="555"/>
      <c r="AI4" s="555"/>
      <c r="AJ4" s="555"/>
      <c r="AK4" s="555"/>
      <c r="AL4" s="556"/>
      <c r="AM4" s="556"/>
      <c r="AN4" s="556"/>
      <c r="AO4" s="556"/>
      <c r="AP4" s="556"/>
      <c r="AQ4" s="556"/>
      <c r="AR4" s="556"/>
      <c r="AS4" s="556"/>
      <c r="AT4" s="556"/>
      <c r="AU4" s="556"/>
      <c r="AV4" s="557"/>
      <c r="AW4" s="166"/>
      <c r="AX4" s="573" t="s">
        <v>79</v>
      </c>
      <c r="AY4" s="574"/>
      <c r="AZ4" s="574"/>
      <c r="BA4" s="574"/>
      <c r="BB4" s="574"/>
      <c r="BC4" s="574"/>
      <c r="BD4" s="575"/>
    </row>
    <row r="5" spans="1:56" ht="15.75" thickBot="1">
      <c r="A5" s="312"/>
      <c r="B5" s="313"/>
      <c r="C5" s="313"/>
      <c r="D5" s="313"/>
      <c r="E5" s="313"/>
      <c r="F5" s="313"/>
      <c r="G5" s="376"/>
      <c r="H5" s="227"/>
      <c r="I5" s="368"/>
      <c r="J5" s="366"/>
      <c r="K5" s="2"/>
      <c r="L5" s="18"/>
      <c r="M5" s="2"/>
      <c r="N5" s="3"/>
      <c r="O5" s="588"/>
      <c r="P5" s="589"/>
      <c r="Q5" s="590"/>
      <c r="R5" s="217"/>
      <c r="S5" s="262">
        <v>2.1</v>
      </c>
      <c r="T5" s="263">
        <v>2.2000000000000002</v>
      </c>
      <c r="U5" s="323">
        <v>2.2999999999999998</v>
      </c>
      <c r="V5" s="323"/>
      <c r="W5" s="323"/>
      <c r="X5" s="263">
        <v>3.1</v>
      </c>
      <c r="Y5" s="323">
        <v>3.2</v>
      </c>
      <c r="Z5" s="323"/>
      <c r="AA5" s="335"/>
      <c r="AB5" s="181"/>
      <c r="AC5" s="266">
        <v>3.3</v>
      </c>
      <c r="AD5" s="267">
        <v>3.4</v>
      </c>
      <c r="AE5" s="169"/>
      <c r="AF5" s="568" t="s">
        <v>19</v>
      </c>
      <c r="AG5" s="569"/>
      <c r="AH5" s="569"/>
      <c r="AI5" s="569"/>
      <c r="AJ5" s="569"/>
      <c r="AK5" s="570"/>
      <c r="AL5" s="552" t="s">
        <v>24</v>
      </c>
      <c r="AM5" s="552"/>
      <c r="AN5" s="552"/>
      <c r="AO5" s="552"/>
      <c r="AP5" s="552"/>
      <c r="AQ5" s="552"/>
      <c r="AR5" s="552"/>
      <c r="AS5" s="552"/>
      <c r="AT5" s="552"/>
      <c r="AU5" s="552"/>
      <c r="AV5" s="553"/>
      <c r="AW5" s="181"/>
      <c r="AX5" s="156">
        <v>5.0999999999999996</v>
      </c>
      <c r="AY5" s="155">
        <v>5.2</v>
      </c>
      <c r="AZ5" s="155">
        <v>5.3</v>
      </c>
      <c r="BA5" s="155"/>
      <c r="BB5" s="73"/>
      <c r="BC5" s="73">
        <v>5.4</v>
      </c>
      <c r="BD5" s="138">
        <v>5.5</v>
      </c>
    </row>
    <row r="6" spans="1:56" ht="13.5" customHeight="1">
      <c r="A6" s="312"/>
      <c r="B6" s="313"/>
      <c r="C6" s="313"/>
      <c r="D6" s="313"/>
      <c r="E6" s="313"/>
      <c r="F6" s="313"/>
      <c r="G6" s="378" t="s">
        <v>138</v>
      </c>
      <c r="H6" s="228"/>
      <c r="I6" s="377">
        <v>1</v>
      </c>
      <c r="J6" s="365"/>
      <c r="K6" s="365">
        <v>1</v>
      </c>
      <c r="L6" s="365"/>
      <c r="M6" s="366">
        <v>1.1000000000000001</v>
      </c>
      <c r="N6" s="367"/>
      <c r="O6" s="581" t="s">
        <v>148</v>
      </c>
      <c r="P6" s="582"/>
      <c r="Q6" s="583"/>
      <c r="R6" s="218"/>
      <c r="S6" s="391" t="s">
        <v>13</v>
      </c>
      <c r="T6" s="390" t="s">
        <v>12</v>
      </c>
      <c r="U6" s="20" t="s">
        <v>3</v>
      </c>
      <c r="V6" s="20" t="s">
        <v>4</v>
      </c>
      <c r="W6" s="20" t="s">
        <v>5</v>
      </c>
      <c r="X6" s="326" t="s">
        <v>14</v>
      </c>
      <c r="Y6" s="20" t="s">
        <v>15</v>
      </c>
      <c r="Z6" s="20" t="s">
        <v>16</v>
      </c>
      <c r="AA6" s="264" t="s">
        <v>17</v>
      </c>
      <c r="AB6" s="256"/>
      <c r="AC6" s="336" t="s">
        <v>137</v>
      </c>
      <c r="AD6" s="392" t="s">
        <v>136</v>
      </c>
      <c r="AE6" s="170"/>
      <c r="AF6" s="122" t="s">
        <v>20</v>
      </c>
      <c r="AG6" s="4" t="s">
        <v>21</v>
      </c>
      <c r="AH6" s="4" t="s">
        <v>22</v>
      </c>
      <c r="AI6" s="4" t="s">
        <v>23</v>
      </c>
      <c r="AJ6" s="561" t="s">
        <v>26</v>
      </c>
      <c r="AK6" s="562"/>
      <c r="AL6" s="399" t="s">
        <v>25</v>
      </c>
      <c r="AM6" s="400"/>
      <c r="AN6" s="401"/>
      <c r="AO6" s="402" t="s">
        <v>34</v>
      </c>
      <c r="AP6" s="400"/>
      <c r="AQ6" s="403"/>
      <c r="AR6" s="269" t="s">
        <v>35</v>
      </c>
      <c r="AS6" s="129"/>
      <c r="AT6" s="129"/>
      <c r="AU6" s="130" t="s">
        <v>39</v>
      </c>
      <c r="AV6" s="177" t="s">
        <v>42</v>
      </c>
      <c r="AW6" s="181"/>
      <c r="AX6" s="393" t="s">
        <v>41</v>
      </c>
      <c r="AY6" s="571" t="s">
        <v>44</v>
      </c>
      <c r="AZ6" s="382" t="s">
        <v>45</v>
      </c>
      <c r="BA6" s="540" t="s">
        <v>125</v>
      </c>
      <c r="BB6" s="543" t="s">
        <v>126</v>
      </c>
      <c r="BC6" s="337" t="s">
        <v>46</v>
      </c>
      <c r="BD6" s="311" t="s">
        <v>47</v>
      </c>
    </row>
    <row r="7" spans="1:56" ht="12.75" customHeight="1">
      <c r="A7" s="312"/>
      <c r="B7" s="313"/>
      <c r="C7" s="313"/>
      <c r="D7" s="313"/>
      <c r="E7" s="313"/>
      <c r="F7" s="313"/>
      <c r="G7" s="379"/>
      <c r="H7" s="228"/>
      <c r="I7" s="369" t="s">
        <v>145</v>
      </c>
      <c r="J7" s="372" t="s">
        <v>141</v>
      </c>
      <c r="K7" s="341" t="s">
        <v>146</v>
      </c>
      <c r="L7" s="357" t="s">
        <v>142</v>
      </c>
      <c r="M7" s="360" t="s">
        <v>147</v>
      </c>
      <c r="N7" s="362" t="s">
        <v>143</v>
      </c>
      <c r="O7" s="329" t="s">
        <v>144</v>
      </c>
      <c r="P7" s="332" t="s">
        <v>121</v>
      </c>
      <c r="Q7" s="327" t="s">
        <v>155</v>
      </c>
      <c r="R7" s="213"/>
      <c r="S7" s="391"/>
      <c r="T7" s="390"/>
      <c r="U7" s="349" t="s">
        <v>10</v>
      </c>
      <c r="V7" s="352" t="s">
        <v>11</v>
      </c>
      <c r="W7" s="355" t="s">
        <v>6</v>
      </c>
      <c r="X7" s="326"/>
      <c r="Y7" s="320" t="s">
        <v>135</v>
      </c>
      <c r="Z7" s="321" t="s">
        <v>124</v>
      </c>
      <c r="AA7" s="322"/>
      <c r="AB7" s="257"/>
      <c r="AC7" s="336"/>
      <c r="AD7" s="392"/>
      <c r="AE7" s="170"/>
      <c r="AF7" s="389" t="s">
        <v>27</v>
      </c>
      <c r="AG7" s="390" t="s">
        <v>28</v>
      </c>
      <c r="AH7" s="390" t="s">
        <v>29</v>
      </c>
      <c r="AI7" s="558" t="s">
        <v>30</v>
      </c>
      <c r="AJ7" s="563" t="s">
        <v>152</v>
      </c>
      <c r="AK7" s="566" t="s">
        <v>154</v>
      </c>
      <c r="AL7" s="386" t="s">
        <v>10</v>
      </c>
      <c r="AM7" s="352" t="s">
        <v>11</v>
      </c>
      <c r="AN7" s="398" t="s">
        <v>6</v>
      </c>
      <c r="AO7" s="404" t="s">
        <v>151</v>
      </c>
      <c r="AP7" s="383" t="s">
        <v>122</v>
      </c>
      <c r="AQ7" s="272"/>
      <c r="AR7" s="576" t="s">
        <v>149</v>
      </c>
      <c r="AS7" s="546" t="s">
        <v>125</v>
      </c>
      <c r="AT7" s="549" t="s">
        <v>126</v>
      </c>
      <c r="AU7" s="579" t="s">
        <v>150</v>
      </c>
      <c r="AV7" s="395" t="s">
        <v>43</v>
      </c>
      <c r="AW7" s="180"/>
      <c r="AX7" s="393"/>
      <c r="AY7" s="571"/>
      <c r="AZ7" s="382"/>
      <c r="BA7" s="541"/>
      <c r="BB7" s="544"/>
      <c r="BC7" s="337"/>
      <c r="BD7" s="311"/>
    </row>
    <row r="8" spans="1:56" ht="13.5" customHeight="1">
      <c r="A8" s="312"/>
      <c r="B8" s="313"/>
      <c r="C8" s="313"/>
      <c r="D8" s="313"/>
      <c r="E8" s="313"/>
      <c r="F8" s="313"/>
      <c r="G8" s="379"/>
      <c r="H8" s="228"/>
      <c r="I8" s="370"/>
      <c r="J8" s="373"/>
      <c r="K8" s="329"/>
      <c r="L8" s="358"/>
      <c r="M8" s="360"/>
      <c r="N8" s="363"/>
      <c r="O8" s="330"/>
      <c r="P8" s="333"/>
      <c r="Q8" s="328"/>
      <c r="R8" s="214"/>
      <c r="S8" s="391"/>
      <c r="T8" s="390"/>
      <c r="U8" s="350"/>
      <c r="V8" s="353"/>
      <c r="W8" s="355"/>
      <c r="X8" s="326"/>
      <c r="Y8" s="320"/>
      <c r="Z8" s="321"/>
      <c r="AA8" s="322"/>
      <c r="AB8" s="257"/>
      <c r="AC8" s="336"/>
      <c r="AD8" s="392"/>
      <c r="AE8" s="170"/>
      <c r="AF8" s="389"/>
      <c r="AG8" s="390"/>
      <c r="AH8" s="390"/>
      <c r="AI8" s="559"/>
      <c r="AJ8" s="564"/>
      <c r="AK8" s="567"/>
      <c r="AL8" s="387"/>
      <c r="AM8" s="353"/>
      <c r="AN8" s="355"/>
      <c r="AO8" s="405"/>
      <c r="AP8" s="384"/>
      <c r="AQ8" s="272"/>
      <c r="AR8" s="577"/>
      <c r="AS8" s="547"/>
      <c r="AT8" s="550"/>
      <c r="AU8" s="580"/>
      <c r="AV8" s="396"/>
      <c r="AW8" s="180"/>
      <c r="AX8" s="393"/>
      <c r="AY8" s="571"/>
      <c r="AZ8" s="382"/>
      <c r="BA8" s="541"/>
      <c r="BB8" s="544"/>
      <c r="BC8" s="337"/>
      <c r="BD8" s="311"/>
    </row>
    <row r="9" spans="1:56" ht="15" customHeight="1">
      <c r="A9" s="314" t="s">
        <v>158</v>
      </c>
      <c r="B9" s="315"/>
      <c r="C9" s="315"/>
      <c r="D9" s="315"/>
      <c r="E9" s="315"/>
      <c r="F9" s="315"/>
      <c r="G9" s="379"/>
      <c r="H9" s="228"/>
      <c r="I9" s="370"/>
      <c r="J9" s="373"/>
      <c r="K9" s="329"/>
      <c r="L9" s="358"/>
      <c r="M9" s="360"/>
      <c r="N9" s="363"/>
      <c r="O9" s="330"/>
      <c r="P9" s="333"/>
      <c r="Q9" s="328"/>
      <c r="R9" s="214"/>
      <c r="S9" s="391"/>
      <c r="T9" s="390"/>
      <c r="U9" s="350"/>
      <c r="V9" s="353"/>
      <c r="W9" s="355"/>
      <c r="X9" s="326"/>
      <c r="Y9" s="320"/>
      <c r="Z9" s="321"/>
      <c r="AA9" s="322"/>
      <c r="AB9" s="257"/>
      <c r="AC9" s="336"/>
      <c r="AD9" s="392"/>
      <c r="AE9" s="170"/>
      <c r="AF9" s="389"/>
      <c r="AG9" s="390"/>
      <c r="AH9" s="390"/>
      <c r="AI9" s="559"/>
      <c r="AJ9" s="564"/>
      <c r="AK9" s="567"/>
      <c r="AL9" s="387"/>
      <c r="AM9" s="353"/>
      <c r="AN9" s="355"/>
      <c r="AO9" s="405"/>
      <c r="AP9" s="384"/>
      <c r="AQ9" s="272"/>
      <c r="AR9" s="577"/>
      <c r="AS9" s="547"/>
      <c r="AT9" s="550"/>
      <c r="AU9" s="580"/>
      <c r="AV9" s="396"/>
      <c r="AW9" s="180"/>
      <c r="AX9" s="393"/>
      <c r="AY9" s="571"/>
      <c r="AZ9" s="382"/>
      <c r="BA9" s="541"/>
      <c r="BB9" s="544"/>
      <c r="BC9" s="337"/>
      <c r="BD9" s="311"/>
    </row>
    <row r="10" spans="1:56" ht="15.75">
      <c r="A10" s="309"/>
      <c r="B10" s="310"/>
      <c r="C10" s="310"/>
      <c r="D10" s="310"/>
      <c r="E10" s="310"/>
      <c r="F10" s="310"/>
      <c r="G10" s="379"/>
      <c r="H10" s="228"/>
      <c r="I10" s="370"/>
      <c r="J10" s="373"/>
      <c r="K10" s="329"/>
      <c r="L10" s="358"/>
      <c r="M10" s="360"/>
      <c r="N10" s="363"/>
      <c r="O10" s="330"/>
      <c r="P10" s="333"/>
      <c r="Q10" s="328"/>
      <c r="R10" s="214"/>
      <c r="S10" s="391"/>
      <c r="T10" s="390"/>
      <c r="U10" s="350"/>
      <c r="V10" s="353"/>
      <c r="W10" s="355"/>
      <c r="X10" s="326"/>
      <c r="Y10" s="320"/>
      <c r="Z10" s="321"/>
      <c r="AA10" s="322"/>
      <c r="AB10" s="257"/>
      <c r="AC10" s="336"/>
      <c r="AD10" s="392"/>
      <c r="AE10" s="170"/>
      <c r="AF10" s="389"/>
      <c r="AG10" s="390"/>
      <c r="AH10" s="390"/>
      <c r="AI10" s="559"/>
      <c r="AJ10" s="564"/>
      <c r="AK10" s="567"/>
      <c r="AL10" s="387"/>
      <c r="AM10" s="353"/>
      <c r="AN10" s="355"/>
      <c r="AO10" s="405"/>
      <c r="AP10" s="384"/>
      <c r="AQ10" s="272"/>
      <c r="AR10" s="577"/>
      <c r="AS10" s="547"/>
      <c r="AT10" s="550"/>
      <c r="AU10" s="580"/>
      <c r="AV10" s="396"/>
      <c r="AW10" s="180"/>
      <c r="AX10" s="393"/>
      <c r="AY10" s="571"/>
      <c r="AZ10" s="382"/>
      <c r="BA10" s="541"/>
      <c r="BB10" s="544"/>
      <c r="BC10" s="337"/>
      <c r="BD10" s="311"/>
    </row>
    <row r="11" spans="1:56" ht="15" customHeight="1">
      <c r="A11" s="153"/>
      <c r="B11" s="154"/>
      <c r="C11" s="154"/>
      <c r="D11" s="154"/>
      <c r="E11" s="154"/>
      <c r="F11" s="154"/>
      <c r="G11" s="379"/>
      <c r="H11" s="228"/>
      <c r="I11" s="370"/>
      <c r="J11" s="373"/>
      <c r="K11" s="329"/>
      <c r="L11" s="358"/>
      <c r="M11" s="360"/>
      <c r="N11" s="363"/>
      <c r="O11" s="330"/>
      <c r="P11" s="333"/>
      <c r="Q11" s="328"/>
      <c r="R11" s="214"/>
      <c r="S11" s="391"/>
      <c r="T11" s="390"/>
      <c r="U11" s="350"/>
      <c r="V11" s="353"/>
      <c r="W11" s="355"/>
      <c r="X11" s="326"/>
      <c r="Y11" s="320"/>
      <c r="Z11" s="321"/>
      <c r="AA11" s="322"/>
      <c r="AB11" s="257"/>
      <c r="AC11" s="336"/>
      <c r="AD11" s="392"/>
      <c r="AE11" s="170"/>
      <c r="AF11" s="389"/>
      <c r="AG11" s="390"/>
      <c r="AH11" s="390"/>
      <c r="AI11" s="559"/>
      <c r="AJ11" s="564"/>
      <c r="AK11" s="567"/>
      <c r="AL11" s="387"/>
      <c r="AM11" s="353"/>
      <c r="AN11" s="355"/>
      <c r="AO11" s="405"/>
      <c r="AP11" s="384"/>
      <c r="AQ11" s="272"/>
      <c r="AR11" s="577"/>
      <c r="AS11" s="547"/>
      <c r="AT11" s="550"/>
      <c r="AU11" s="580"/>
      <c r="AV11" s="396"/>
      <c r="AW11" s="180"/>
      <c r="AX11" s="393"/>
      <c r="AY11" s="571"/>
      <c r="AZ11" s="382"/>
      <c r="BA11" s="541"/>
      <c r="BB11" s="544"/>
      <c r="BC11" s="337"/>
      <c r="BD11" s="311"/>
    </row>
    <row r="12" spans="1:56" ht="15.75">
      <c r="A12" s="309"/>
      <c r="B12" s="310"/>
      <c r="C12" s="310"/>
      <c r="D12" s="310"/>
      <c r="E12" s="310"/>
      <c r="F12" s="310"/>
      <c r="G12" s="379"/>
      <c r="H12" s="228"/>
      <c r="I12" s="370"/>
      <c r="J12" s="373"/>
      <c r="K12" s="329"/>
      <c r="L12" s="358"/>
      <c r="M12" s="360"/>
      <c r="N12" s="363"/>
      <c r="O12" s="330"/>
      <c r="P12" s="333"/>
      <c r="Q12" s="328"/>
      <c r="R12" s="214"/>
      <c r="S12" s="391"/>
      <c r="T12" s="390"/>
      <c r="U12" s="350"/>
      <c r="V12" s="353"/>
      <c r="W12" s="355"/>
      <c r="X12" s="326"/>
      <c r="Y12" s="320"/>
      <c r="Z12" s="321"/>
      <c r="AA12" s="322"/>
      <c r="AB12" s="257"/>
      <c r="AC12" s="336"/>
      <c r="AD12" s="392"/>
      <c r="AE12" s="170"/>
      <c r="AF12" s="389"/>
      <c r="AG12" s="390"/>
      <c r="AH12" s="390"/>
      <c r="AI12" s="559"/>
      <c r="AJ12" s="564"/>
      <c r="AK12" s="567"/>
      <c r="AL12" s="387"/>
      <c r="AM12" s="353"/>
      <c r="AN12" s="355"/>
      <c r="AO12" s="405"/>
      <c r="AP12" s="384"/>
      <c r="AQ12" s="272"/>
      <c r="AR12" s="577"/>
      <c r="AS12" s="547"/>
      <c r="AT12" s="550"/>
      <c r="AU12" s="580"/>
      <c r="AV12" s="396"/>
      <c r="AW12" s="180"/>
      <c r="AX12" s="393"/>
      <c r="AY12" s="571"/>
      <c r="AZ12" s="382"/>
      <c r="BA12" s="541"/>
      <c r="BB12" s="544"/>
      <c r="BC12" s="337"/>
      <c r="BD12" s="311"/>
    </row>
    <row r="13" spans="1:56" ht="15" customHeight="1">
      <c r="A13" s="153"/>
      <c r="B13" s="154"/>
      <c r="C13" s="154"/>
      <c r="D13" s="154"/>
      <c r="E13" s="154"/>
      <c r="F13" s="154"/>
      <c r="G13" s="379"/>
      <c r="H13" s="228"/>
      <c r="I13" s="370"/>
      <c r="J13" s="373"/>
      <c r="K13" s="329"/>
      <c r="L13" s="358"/>
      <c r="M13" s="360"/>
      <c r="N13" s="363"/>
      <c r="O13" s="330"/>
      <c r="P13" s="333"/>
      <c r="Q13" s="328"/>
      <c r="R13" s="214"/>
      <c r="S13" s="391"/>
      <c r="T13" s="390"/>
      <c r="U13" s="350"/>
      <c r="V13" s="353"/>
      <c r="W13" s="355"/>
      <c r="X13" s="326"/>
      <c r="Y13" s="320"/>
      <c r="Z13" s="321"/>
      <c r="AA13" s="322"/>
      <c r="AB13" s="257"/>
      <c r="AC13" s="336"/>
      <c r="AD13" s="392"/>
      <c r="AE13" s="170"/>
      <c r="AF13" s="389"/>
      <c r="AG13" s="390"/>
      <c r="AH13" s="390"/>
      <c r="AI13" s="559"/>
      <c r="AJ13" s="564"/>
      <c r="AK13" s="567"/>
      <c r="AL13" s="387"/>
      <c r="AM13" s="353"/>
      <c r="AN13" s="355"/>
      <c r="AO13" s="405"/>
      <c r="AP13" s="384"/>
      <c r="AQ13" s="272"/>
      <c r="AR13" s="577"/>
      <c r="AS13" s="547"/>
      <c r="AT13" s="550"/>
      <c r="AU13" s="580"/>
      <c r="AV13" s="396"/>
      <c r="AW13" s="180"/>
      <c r="AX13" s="393"/>
      <c r="AY13" s="571"/>
      <c r="AZ13" s="382"/>
      <c r="BA13" s="541"/>
      <c r="BB13" s="544"/>
      <c r="BC13" s="337"/>
      <c r="BD13" s="311"/>
    </row>
    <row r="14" spans="1:56" ht="15.75">
      <c r="A14" s="309"/>
      <c r="B14" s="310"/>
      <c r="C14" s="310"/>
      <c r="D14" s="154"/>
      <c r="E14" s="154"/>
      <c r="F14" s="154"/>
      <c r="G14" s="379"/>
      <c r="H14" s="228"/>
      <c r="I14" s="370"/>
      <c r="J14" s="373"/>
      <c r="K14" s="329"/>
      <c r="L14" s="358"/>
      <c r="M14" s="360"/>
      <c r="N14" s="363"/>
      <c r="O14" s="330"/>
      <c r="P14" s="333"/>
      <c r="Q14" s="328"/>
      <c r="R14" s="214"/>
      <c r="S14" s="391"/>
      <c r="T14" s="390"/>
      <c r="U14" s="350"/>
      <c r="V14" s="353"/>
      <c r="W14" s="355"/>
      <c r="X14" s="326"/>
      <c r="Y14" s="320"/>
      <c r="Z14" s="321"/>
      <c r="AA14" s="322"/>
      <c r="AB14" s="257"/>
      <c r="AC14" s="336"/>
      <c r="AD14" s="392"/>
      <c r="AE14" s="170"/>
      <c r="AF14" s="389"/>
      <c r="AG14" s="390"/>
      <c r="AH14" s="390"/>
      <c r="AI14" s="559"/>
      <c r="AJ14" s="564"/>
      <c r="AK14" s="567"/>
      <c r="AL14" s="387"/>
      <c r="AM14" s="353"/>
      <c r="AN14" s="355"/>
      <c r="AO14" s="405"/>
      <c r="AP14" s="384"/>
      <c r="AQ14" s="272"/>
      <c r="AR14" s="577"/>
      <c r="AS14" s="547"/>
      <c r="AT14" s="550"/>
      <c r="AU14" s="580"/>
      <c r="AV14" s="396"/>
      <c r="AW14" s="180"/>
      <c r="AX14" s="393"/>
      <c r="AY14" s="571"/>
      <c r="AZ14" s="382"/>
      <c r="BA14" s="541"/>
      <c r="BB14" s="544"/>
      <c r="BC14" s="337"/>
      <c r="BD14" s="311"/>
    </row>
    <row r="15" spans="1:56" ht="15" customHeight="1">
      <c r="A15" s="151"/>
      <c r="B15" s="152"/>
      <c r="C15" s="152"/>
      <c r="D15" s="152"/>
      <c r="E15" s="152"/>
      <c r="F15" s="152"/>
      <c r="G15" s="379"/>
      <c r="H15" s="228"/>
      <c r="I15" s="370"/>
      <c r="J15" s="373"/>
      <c r="K15" s="329"/>
      <c r="L15" s="358"/>
      <c r="M15" s="360"/>
      <c r="N15" s="363"/>
      <c r="O15" s="330"/>
      <c r="P15" s="333"/>
      <c r="Q15" s="328"/>
      <c r="R15" s="214"/>
      <c r="S15" s="391"/>
      <c r="T15" s="390"/>
      <c r="U15" s="350"/>
      <c r="V15" s="353"/>
      <c r="W15" s="355"/>
      <c r="X15" s="326"/>
      <c r="Y15" s="320"/>
      <c r="Z15" s="321"/>
      <c r="AA15" s="322"/>
      <c r="AB15" s="257"/>
      <c r="AC15" s="336"/>
      <c r="AD15" s="392"/>
      <c r="AE15" s="170"/>
      <c r="AF15" s="389"/>
      <c r="AG15" s="390"/>
      <c r="AH15" s="390"/>
      <c r="AI15" s="559"/>
      <c r="AJ15" s="564"/>
      <c r="AK15" s="567"/>
      <c r="AL15" s="388"/>
      <c r="AM15" s="354"/>
      <c r="AN15" s="356"/>
      <c r="AO15" s="406"/>
      <c r="AP15" s="385"/>
      <c r="AQ15" s="272"/>
      <c r="AR15" s="577"/>
      <c r="AS15" s="547"/>
      <c r="AT15" s="550"/>
      <c r="AU15" s="580"/>
      <c r="AV15" s="396"/>
      <c r="AW15" s="180"/>
      <c r="AX15" s="393"/>
      <c r="AY15" s="571"/>
      <c r="AZ15" s="382"/>
      <c r="BA15" s="541"/>
      <c r="BB15" s="544"/>
      <c r="BC15" s="337"/>
      <c r="BD15" s="311"/>
    </row>
    <row r="16" spans="1:56" ht="54" customHeight="1">
      <c r="A16" s="151"/>
      <c r="B16" s="152"/>
      <c r="C16" s="152"/>
      <c r="D16" s="152"/>
      <c r="E16" s="152"/>
      <c r="F16" s="152"/>
      <c r="G16" s="380"/>
      <c r="H16" s="228"/>
      <c r="I16" s="371"/>
      <c r="J16" s="374"/>
      <c r="K16" s="342"/>
      <c r="L16" s="359"/>
      <c r="M16" s="361"/>
      <c r="N16" s="364"/>
      <c r="O16" s="331"/>
      <c r="P16" s="334"/>
      <c r="Q16" s="328"/>
      <c r="R16" s="214"/>
      <c r="S16" s="391"/>
      <c r="T16" s="390"/>
      <c r="U16" s="351"/>
      <c r="V16" s="354"/>
      <c r="W16" s="356"/>
      <c r="X16" s="326"/>
      <c r="Y16" s="320"/>
      <c r="Z16" s="321"/>
      <c r="AA16" s="322"/>
      <c r="AB16" s="257"/>
      <c r="AC16" s="336"/>
      <c r="AD16" s="392"/>
      <c r="AE16" s="170"/>
      <c r="AF16" s="389"/>
      <c r="AG16" s="390"/>
      <c r="AH16" s="390"/>
      <c r="AI16" s="559"/>
      <c r="AJ16" s="565"/>
      <c r="AK16" s="567"/>
      <c r="AL16" s="183" t="s">
        <v>31</v>
      </c>
      <c r="AM16" s="184" t="s">
        <v>32</v>
      </c>
      <c r="AN16" s="184" t="s">
        <v>33</v>
      </c>
      <c r="AO16" s="185" t="s">
        <v>36</v>
      </c>
      <c r="AP16" s="185" t="s">
        <v>37</v>
      </c>
      <c r="AQ16" s="273" t="s">
        <v>38</v>
      </c>
      <c r="AR16" s="577"/>
      <c r="AS16" s="547"/>
      <c r="AT16" s="550"/>
      <c r="AU16" s="580"/>
      <c r="AV16" s="396"/>
      <c r="AW16" s="180"/>
      <c r="AX16" s="393"/>
      <c r="AY16" s="571"/>
      <c r="AZ16" s="382"/>
      <c r="BA16" s="541"/>
      <c r="BB16" s="544"/>
      <c r="BC16" s="337"/>
      <c r="BD16" s="311"/>
    </row>
    <row r="17" spans="1:56" s="6" customFormat="1" ht="24.75" customHeight="1" thickBot="1">
      <c r="A17" s="339" t="s">
        <v>139</v>
      </c>
      <c r="B17" s="339"/>
      <c r="C17" s="339"/>
      <c r="D17" s="339"/>
      <c r="E17" s="339"/>
      <c r="F17" s="340"/>
      <c r="G17" s="240" t="s">
        <v>120</v>
      </c>
      <c r="H17" s="229"/>
      <c r="I17" s="94" t="s">
        <v>1</v>
      </c>
      <c r="J17" s="16"/>
      <c r="K17" s="174" t="s">
        <v>1</v>
      </c>
      <c r="L17" s="19"/>
      <c r="M17" s="26" t="s">
        <v>1</v>
      </c>
      <c r="N17" s="26"/>
      <c r="O17" s="29" t="s">
        <v>1</v>
      </c>
      <c r="P17" s="31"/>
      <c r="Q17" s="239" t="s">
        <v>156</v>
      </c>
      <c r="R17" s="219"/>
      <c r="S17" s="391"/>
      <c r="T17" s="390"/>
      <c r="U17" s="5" t="s">
        <v>7</v>
      </c>
      <c r="V17" s="5" t="s">
        <v>8</v>
      </c>
      <c r="W17" s="238" t="s">
        <v>9</v>
      </c>
      <c r="X17" s="326"/>
      <c r="Y17" s="5" t="s">
        <v>7</v>
      </c>
      <c r="Z17" s="5" t="s">
        <v>8</v>
      </c>
      <c r="AA17" s="280" t="s">
        <v>9</v>
      </c>
      <c r="AB17" s="258"/>
      <c r="AC17" s="336"/>
      <c r="AD17" s="392"/>
      <c r="AE17" s="170"/>
      <c r="AF17" s="389"/>
      <c r="AG17" s="390"/>
      <c r="AH17" s="390"/>
      <c r="AI17" s="560"/>
      <c r="AJ17" s="174" t="s">
        <v>1</v>
      </c>
      <c r="AK17" s="174" t="s">
        <v>153</v>
      </c>
      <c r="AL17" s="131" t="s">
        <v>7</v>
      </c>
      <c r="AM17" s="5" t="s">
        <v>8</v>
      </c>
      <c r="AN17" s="5" t="s">
        <v>9</v>
      </c>
      <c r="AO17" s="5" t="s">
        <v>7</v>
      </c>
      <c r="AP17" s="5" t="s">
        <v>8</v>
      </c>
      <c r="AQ17" s="277" t="s">
        <v>9</v>
      </c>
      <c r="AR17" s="578"/>
      <c r="AS17" s="548"/>
      <c r="AT17" s="551"/>
      <c r="AU17" s="580"/>
      <c r="AV17" s="397"/>
      <c r="AW17" s="180"/>
      <c r="AX17" s="394"/>
      <c r="AY17" s="572"/>
      <c r="AZ17" s="382"/>
      <c r="BA17" s="542"/>
      <c r="BB17" s="545"/>
      <c r="BC17" s="338"/>
      <c r="BD17" s="311"/>
    </row>
    <row r="18" spans="1:56" ht="17.100000000000001" customHeight="1" thickBot="1">
      <c r="A18" s="413" t="s">
        <v>59</v>
      </c>
      <c r="B18" s="416" t="s">
        <v>60</v>
      </c>
      <c r="C18" s="381" t="s">
        <v>49</v>
      </c>
      <c r="D18" s="346" t="s">
        <v>61</v>
      </c>
      <c r="E18" s="346"/>
      <c r="F18" s="93"/>
      <c r="G18" s="292">
        <v>20</v>
      </c>
      <c r="I18" s="95">
        <v>-145</v>
      </c>
      <c r="J18" s="33"/>
      <c r="K18" s="173">
        <v>-35</v>
      </c>
      <c r="L18" s="37"/>
      <c r="M18" s="27">
        <v>0</v>
      </c>
      <c r="N18" s="39"/>
      <c r="O18" s="71">
        <f t="shared" ref="O18:O48" si="0">K18+M18</f>
        <v>-35</v>
      </c>
      <c r="P18" s="163"/>
      <c r="Q18" s="278">
        <f>O18/184</f>
        <v>-0.19021739130434784</v>
      </c>
      <c r="R18" s="220"/>
      <c r="S18" s="158" t="s">
        <v>80</v>
      </c>
      <c r="T18" s="4" t="s">
        <v>94</v>
      </c>
      <c r="U18" s="4">
        <v>88</v>
      </c>
      <c r="V18" s="4">
        <v>80</v>
      </c>
      <c r="W18" s="42">
        <f>V18-U18</f>
        <v>-8</v>
      </c>
      <c r="X18" s="159" t="s">
        <v>95</v>
      </c>
      <c r="Y18" s="4">
        <v>0.88</v>
      </c>
      <c r="Z18" s="93">
        <v>0.8</v>
      </c>
      <c r="AA18" s="282">
        <f>Z18-Y18</f>
        <v>-7.999999999999996E-2</v>
      </c>
      <c r="AB18" s="259"/>
      <c r="AC18" s="283">
        <f>POWER(Q18*POWER(AA18,2),1/3)</f>
        <v>-0.10677675831498123</v>
      </c>
      <c r="AD18" s="279">
        <f>-AC18*G18</f>
        <v>2.1355351662996247</v>
      </c>
      <c r="AE18" s="167"/>
      <c r="AF18" s="122"/>
      <c r="AG18" s="4">
        <v>25</v>
      </c>
      <c r="AH18" s="4"/>
      <c r="AI18" s="4"/>
      <c r="AJ18" s="142">
        <v>25</v>
      </c>
      <c r="AK18" s="278">
        <f t="shared" ref="AK18:AK23" si="1">AJ18/62</f>
        <v>0.40322580645161288</v>
      </c>
      <c r="AL18" s="122">
        <v>80</v>
      </c>
      <c r="AM18" s="4">
        <v>84</v>
      </c>
      <c r="AN18" s="30">
        <f>AM18-AL18</f>
        <v>4</v>
      </c>
      <c r="AO18" s="4">
        <v>0.8</v>
      </c>
      <c r="AP18" s="93">
        <v>0.84</v>
      </c>
      <c r="AQ18" s="293">
        <f>AP18-AO18</f>
        <v>3.9999999999999925E-2</v>
      </c>
      <c r="AR18" s="285">
        <f>POWER(AK18*POWER(AQ18,2),1/3)</f>
        <v>8.6408427279531963E-2</v>
      </c>
      <c r="AS18" s="286">
        <f>AK18*AQ18</f>
        <v>1.6129032258064484E-2</v>
      </c>
      <c r="AT18" s="287">
        <f>POWER(AK18*POWER(AQ18,2),1/3)</f>
        <v>8.6408427279531963E-2</v>
      </c>
      <c r="AU18" s="288">
        <f>AX18*G18</f>
        <v>8.064516129032258</v>
      </c>
      <c r="AV18" s="178"/>
      <c r="AX18" s="284">
        <f>AK18+P18</f>
        <v>0.40322580645161288</v>
      </c>
      <c r="AY18" s="288">
        <f t="shared" ref="AY18:AY23" si="2">AQ18+AA18</f>
        <v>-4.0000000000000036E-2</v>
      </c>
      <c r="AZ18" s="289">
        <f>POWER(AX18*POWER(AY18,2),1/3)</f>
        <v>8.6408427279532116E-2</v>
      </c>
      <c r="BA18" s="286">
        <f>AX18*AY18</f>
        <v>-1.612903225806453E-2</v>
      </c>
      <c r="BB18" s="290">
        <f>POWER(AX18*POWER(AY18,2),1/3)</f>
        <v>8.6408427279532116E-2</v>
      </c>
      <c r="BC18" s="291">
        <f t="shared" ref="BC18:BC23" si="3">G18*AZ18</f>
        <v>1.7281685455906424</v>
      </c>
      <c r="BD18" s="178"/>
    </row>
    <row r="19" spans="1:56" ht="17.100000000000001" customHeight="1">
      <c r="A19" s="414"/>
      <c r="B19" s="417"/>
      <c r="C19" s="381"/>
      <c r="D19" s="346" t="s">
        <v>62</v>
      </c>
      <c r="E19" s="346"/>
      <c r="F19" s="93"/>
      <c r="G19" s="157">
        <v>20</v>
      </c>
      <c r="I19" s="95">
        <v>-136</v>
      </c>
      <c r="J19" s="33"/>
      <c r="K19" s="10">
        <v>-20</v>
      </c>
      <c r="L19" s="37"/>
      <c r="M19" s="27">
        <v>0</v>
      </c>
      <c r="N19" s="39"/>
      <c r="O19" s="32">
        <f t="shared" si="0"/>
        <v>-20</v>
      </c>
      <c r="P19" s="32"/>
      <c r="Q19" s="233">
        <f t="shared" ref="Q19:Q41" si="4">O19/184</f>
        <v>-0.10869565217391304</v>
      </c>
      <c r="R19" s="220"/>
      <c r="S19" s="158" t="s">
        <v>81</v>
      </c>
      <c r="T19" s="4" t="s">
        <v>102</v>
      </c>
      <c r="U19" s="4">
        <v>30</v>
      </c>
      <c r="V19" s="4">
        <v>80</v>
      </c>
      <c r="W19" s="42">
        <f>V19-U19</f>
        <v>50</v>
      </c>
      <c r="X19" s="159" t="s">
        <v>96</v>
      </c>
      <c r="Y19" s="4">
        <v>0.7</v>
      </c>
      <c r="Z19" s="4">
        <v>0.6</v>
      </c>
      <c r="AA19" s="281">
        <f t="shared" ref="AA19:AA23" si="5">Z19-Y19</f>
        <v>-9.9999999999999978E-2</v>
      </c>
      <c r="AB19" s="259"/>
      <c r="AC19" s="268">
        <f t="shared" ref="AC19:AC23" si="6">POWER(Q19*POWER(AA19,2),1/3)</f>
        <v>-0.1028183722701926</v>
      </c>
      <c r="AD19" s="205">
        <f t="shared" ref="AD19:AD23" si="7">-AC19*G19</f>
        <v>2.0563674454038519</v>
      </c>
      <c r="AE19" s="167"/>
      <c r="AF19" s="122">
        <v>35</v>
      </c>
      <c r="AG19" s="4"/>
      <c r="AH19" s="4"/>
      <c r="AI19" s="4"/>
      <c r="AJ19" s="62">
        <v>35</v>
      </c>
      <c r="AK19" s="296">
        <f t="shared" si="1"/>
        <v>0.56451612903225812</v>
      </c>
      <c r="AL19" s="122">
        <v>80</v>
      </c>
      <c r="AM19" s="4">
        <v>50</v>
      </c>
      <c r="AN19" s="30">
        <f>AM19-AL19</f>
        <v>-30</v>
      </c>
      <c r="AO19" s="4">
        <v>0.3</v>
      </c>
      <c r="AP19" s="4">
        <v>0.5</v>
      </c>
      <c r="AQ19" s="294">
        <f t="shared" ref="AQ19:AQ23" si="8">AP19-AO19</f>
        <v>0.2</v>
      </c>
      <c r="AR19" s="270">
        <f t="shared" ref="AR19:AR23" si="9">POWER(AK19*POWER(AQ19,2),1/3)</f>
        <v>0.28264769539045809</v>
      </c>
      <c r="AS19" s="164">
        <f>AK19*AQ19</f>
        <v>0.11290322580645162</v>
      </c>
      <c r="AT19" s="82">
        <f>POWER(AK19*POWER(AQ19,2),1/3)</f>
        <v>0.28264769539045809</v>
      </c>
      <c r="AU19" s="189">
        <f>AR19*G19</f>
        <v>5.6529539078091613</v>
      </c>
      <c r="AV19" s="178"/>
      <c r="AX19" s="274">
        <f>AJ19+O19</f>
        <v>15</v>
      </c>
      <c r="AY19" s="275">
        <f t="shared" si="2"/>
        <v>0.10000000000000003</v>
      </c>
      <c r="AZ19" s="60">
        <f>POWER(AX19*POWER(AY19,2),1/3)</f>
        <v>0.53132928459130568</v>
      </c>
      <c r="BA19" s="72">
        <f>AX19*AY19</f>
        <v>1.5000000000000004</v>
      </c>
      <c r="BB19" s="83">
        <f>POWER(AX19*POWER(AY19,2),1/3)</f>
        <v>0.53132928459130568</v>
      </c>
      <c r="BC19" s="276">
        <f t="shared" si="3"/>
        <v>10.626585691826113</v>
      </c>
      <c r="BD19" s="140"/>
    </row>
    <row r="20" spans="1:56" ht="17.100000000000001" customHeight="1">
      <c r="A20" s="414"/>
      <c r="B20" s="417"/>
      <c r="C20" s="381"/>
      <c r="D20" s="346" t="s">
        <v>63</v>
      </c>
      <c r="E20" s="346"/>
      <c r="F20" s="93"/>
      <c r="G20" s="241">
        <v>20</v>
      </c>
      <c r="I20" s="95">
        <v>-125</v>
      </c>
      <c r="J20" s="33"/>
      <c r="K20" s="10">
        <v>-80</v>
      </c>
      <c r="L20" s="37"/>
      <c r="M20" s="27">
        <v>0</v>
      </c>
      <c r="N20" s="39"/>
      <c r="O20" s="32">
        <f t="shared" si="0"/>
        <v>-80</v>
      </c>
      <c r="P20" s="32"/>
      <c r="Q20" s="233">
        <f t="shared" si="4"/>
        <v>-0.43478260869565216</v>
      </c>
      <c r="R20" s="220"/>
      <c r="S20" s="158" t="s">
        <v>82</v>
      </c>
      <c r="T20" s="4" t="s">
        <v>103</v>
      </c>
      <c r="U20" s="4" t="s">
        <v>112</v>
      </c>
      <c r="V20" s="4" t="s">
        <v>0</v>
      </c>
      <c r="W20" s="21" t="s">
        <v>117</v>
      </c>
      <c r="X20" s="159" t="s">
        <v>97</v>
      </c>
      <c r="Y20" s="4">
        <v>0.95</v>
      </c>
      <c r="Z20" s="4">
        <v>0.9</v>
      </c>
      <c r="AA20" s="265">
        <f t="shared" si="5"/>
        <v>-4.9999999999999933E-2</v>
      </c>
      <c r="AB20" s="259"/>
      <c r="AC20" s="268">
        <f t="shared" si="6"/>
        <v>-0.10281837227019255</v>
      </c>
      <c r="AD20" s="205">
        <f t="shared" si="7"/>
        <v>2.056367445403851</v>
      </c>
      <c r="AE20" s="167"/>
      <c r="AF20" s="122"/>
      <c r="AG20" s="4">
        <v>30</v>
      </c>
      <c r="AH20" s="4"/>
      <c r="AI20" s="4"/>
      <c r="AJ20" s="62">
        <v>30</v>
      </c>
      <c r="AK20" s="296">
        <f t="shared" si="1"/>
        <v>0.4838709677419355</v>
      </c>
      <c r="AL20" s="122" t="s">
        <v>0</v>
      </c>
      <c r="AM20" s="4" t="s">
        <v>112</v>
      </c>
      <c r="AN20" s="4" t="s">
        <v>117</v>
      </c>
      <c r="AO20" s="4">
        <v>0.9</v>
      </c>
      <c r="AP20" s="4">
        <v>0.92</v>
      </c>
      <c r="AQ20" s="295">
        <f t="shared" si="8"/>
        <v>2.0000000000000018E-2</v>
      </c>
      <c r="AR20" s="271">
        <f t="shared" si="9"/>
        <v>5.7844648385697819E-2</v>
      </c>
      <c r="AS20" s="164">
        <f t="shared" ref="AS20:AS21" si="10">AK20*AQ20</f>
        <v>9.6774193548387188E-3</v>
      </c>
      <c r="AT20" s="61">
        <f>((AK20)*AQ20^2)^(1/3)</f>
        <v>5.7844648385697819E-2</v>
      </c>
      <c r="AU20" s="85">
        <f>AR20*G20</f>
        <v>1.1568929677139563</v>
      </c>
      <c r="AV20" s="178"/>
      <c r="AX20" s="139">
        <f>AJ20+O20</f>
        <v>-50</v>
      </c>
      <c r="AY20" s="43">
        <f t="shared" si="2"/>
        <v>-2.9999999999999916E-2</v>
      </c>
      <c r="AZ20" s="60">
        <f t="shared" ref="AZ20:AZ23" si="11">POWER(AX20*POWER(AY20,2),1/3)</f>
        <v>-0.35568933044900558</v>
      </c>
      <c r="BA20" s="72">
        <f t="shared" ref="BA20:BA21" si="12">AX20*AY20</f>
        <v>1.4999999999999958</v>
      </c>
      <c r="BB20" s="61">
        <f>((AX20)*AY20^2)^(1/3)</f>
        <v>-0.35568933044900558</v>
      </c>
      <c r="BC20" s="81">
        <f t="shared" si="3"/>
        <v>-7.1137866089801118</v>
      </c>
      <c r="BD20" s="140"/>
    </row>
    <row r="21" spans="1:56" ht="17.100000000000001" customHeight="1">
      <c r="A21" s="414"/>
      <c r="B21" s="417"/>
      <c r="C21" s="381"/>
      <c r="D21" s="346" t="s">
        <v>64</v>
      </c>
      <c r="E21" s="346"/>
      <c r="F21" s="93"/>
      <c r="G21" s="241">
        <v>20</v>
      </c>
      <c r="I21" s="95">
        <v>-158</v>
      </c>
      <c r="J21" s="33"/>
      <c r="K21" s="10">
        <v>-100</v>
      </c>
      <c r="L21" s="37"/>
      <c r="M21" s="27">
        <v>0</v>
      </c>
      <c r="N21" s="39"/>
      <c r="O21" s="32">
        <f t="shared" si="0"/>
        <v>-100</v>
      </c>
      <c r="P21" s="32"/>
      <c r="Q21" s="233">
        <f t="shared" si="4"/>
        <v>-0.54347826086956519</v>
      </c>
      <c r="R21" s="220"/>
      <c r="S21" s="158" t="s">
        <v>83</v>
      </c>
      <c r="T21" s="4" t="s">
        <v>104</v>
      </c>
      <c r="U21" s="4">
        <v>40</v>
      </c>
      <c r="V21" s="4">
        <v>85</v>
      </c>
      <c r="W21" s="42">
        <f>V21-U21</f>
        <v>45</v>
      </c>
      <c r="X21" s="159" t="s">
        <v>96</v>
      </c>
      <c r="Y21" s="4">
        <v>1</v>
      </c>
      <c r="Z21" s="4">
        <v>0.2</v>
      </c>
      <c r="AA21" s="265">
        <f t="shared" si="5"/>
        <v>-0.8</v>
      </c>
      <c r="AB21" s="259"/>
      <c r="AC21" s="268">
        <f t="shared" si="6"/>
        <v>-0.7032677738339187</v>
      </c>
      <c r="AD21" s="205">
        <f t="shared" si="7"/>
        <v>14.065355476678373</v>
      </c>
      <c r="AE21" s="167"/>
      <c r="AF21" s="122"/>
      <c r="AG21" s="4"/>
      <c r="AH21" s="4">
        <v>48</v>
      </c>
      <c r="AI21" s="4"/>
      <c r="AJ21" s="62">
        <v>48</v>
      </c>
      <c r="AK21" s="296">
        <f t="shared" si="1"/>
        <v>0.77419354838709675</v>
      </c>
      <c r="AL21" s="122">
        <v>85</v>
      </c>
      <c r="AM21" s="4">
        <v>60</v>
      </c>
      <c r="AN21" s="30">
        <f>AM21-AL21</f>
        <v>-25</v>
      </c>
      <c r="AO21" s="4">
        <v>0.2</v>
      </c>
      <c r="AP21" s="4">
        <v>0.6</v>
      </c>
      <c r="AQ21" s="295">
        <f t="shared" si="8"/>
        <v>0.39999999999999997</v>
      </c>
      <c r="AR21" s="271">
        <f t="shared" si="9"/>
        <v>0.49849006845937616</v>
      </c>
      <c r="AS21" s="164">
        <f t="shared" si="10"/>
        <v>0.30967741935483867</v>
      </c>
      <c r="AT21" s="61">
        <f>((AK21)*AQ21^2)^(1/3)</f>
        <v>0.49849006845937616</v>
      </c>
      <c r="AU21" s="85">
        <f>AR21*G21</f>
        <v>9.9698013691875236</v>
      </c>
      <c r="AV21" s="178"/>
      <c r="AX21" s="139">
        <f>AJ21+O21</f>
        <v>-52</v>
      </c>
      <c r="AY21" s="43">
        <f t="shared" si="2"/>
        <v>-0.40000000000000008</v>
      </c>
      <c r="AZ21" s="60">
        <f t="shared" si="11"/>
        <v>-2.0263188076403549</v>
      </c>
      <c r="BA21" s="72">
        <f t="shared" si="12"/>
        <v>20.800000000000004</v>
      </c>
      <c r="BB21" s="61">
        <f>((AX21)*AY21^2)^(1/3)</f>
        <v>-2.0263188076403549</v>
      </c>
      <c r="BC21" s="81">
        <f t="shared" si="3"/>
        <v>-40.526376152807096</v>
      </c>
      <c r="BD21" s="141" t="s">
        <v>119</v>
      </c>
    </row>
    <row r="22" spans="1:56" ht="17.100000000000001" customHeight="1">
      <c r="A22" s="414"/>
      <c r="B22" s="417"/>
      <c r="C22" s="381"/>
      <c r="D22" s="418" t="s">
        <v>65</v>
      </c>
      <c r="E22" s="419"/>
      <c r="F22" s="93"/>
      <c r="G22" s="241">
        <v>20</v>
      </c>
      <c r="I22" s="95">
        <v>0</v>
      </c>
      <c r="J22" s="33"/>
      <c r="K22" s="10">
        <v>0</v>
      </c>
      <c r="L22" s="37"/>
      <c r="M22" s="27">
        <v>0</v>
      </c>
      <c r="N22" s="39"/>
      <c r="O22" s="32">
        <f t="shared" si="0"/>
        <v>0</v>
      </c>
      <c r="P22" s="32"/>
      <c r="Q22" s="233">
        <f t="shared" si="4"/>
        <v>0</v>
      </c>
      <c r="R22" s="220"/>
      <c r="S22" s="158" t="s">
        <v>84</v>
      </c>
      <c r="T22" s="4" t="s">
        <v>94</v>
      </c>
      <c r="U22" s="4"/>
      <c r="V22" s="4"/>
      <c r="W22" s="21"/>
      <c r="X22" s="159" t="s">
        <v>96</v>
      </c>
      <c r="Y22" s="4"/>
      <c r="Z22" s="4"/>
      <c r="AA22" s="265">
        <f t="shared" si="5"/>
        <v>0</v>
      </c>
      <c r="AB22" s="259"/>
      <c r="AC22" s="268">
        <f t="shared" si="6"/>
        <v>0</v>
      </c>
      <c r="AD22" s="205">
        <f t="shared" si="7"/>
        <v>0</v>
      </c>
      <c r="AE22" s="167"/>
      <c r="AF22" s="123"/>
      <c r="AG22" s="4"/>
      <c r="AH22" s="4"/>
      <c r="AI22" s="4"/>
      <c r="AJ22" s="62">
        <v>0</v>
      </c>
      <c r="AK22" s="296">
        <f t="shared" si="1"/>
        <v>0</v>
      </c>
      <c r="AL22" s="122"/>
      <c r="AM22" s="4"/>
      <c r="AN22" s="4"/>
      <c r="AO22" s="4"/>
      <c r="AP22" s="4"/>
      <c r="AQ22" s="295">
        <f t="shared" si="8"/>
        <v>0</v>
      </c>
      <c r="AR22" s="271">
        <f t="shared" si="9"/>
        <v>0</v>
      </c>
      <c r="AS22" s="187"/>
      <c r="AT22" s="61"/>
      <c r="AU22" s="85">
        <f>AR22*G22</f>
        <v>0</v>
      </c>
      <c r="AV22" s="178"/>
      <c r="AX22" s="139">
        <f>AJ22+O22</f>
        <v>0</v>
      </c>
      <c r="AY22" s="43">
        <f t="shared" si="2"/>
        <v>0</v>
      </c>
      <c r="AZ22" s="60">
        <f t="shared" si="11"/>
        <v>0</v>
      </c>
      <c r="BA22" s="61"/>
      <c r="BB22" s="61"/>
      <c r="BC22" s="81">
        <f t="shared" si="3"/>
        <v>0</v>
      </c>
      <c r="BD22" s="140"/>
    </row>
    <row r="23" spans="1:56" ht="17.100000000000001" customHeight="1">
      <c r="A23" s="414"/>
      <c r="B23" s="417"/>
      <c r="C23" s="381"/>
      <c r="D23" s="346" t="s">
        <v>66</v>
      </c>
      <c r="E23" s="346"/>
      <c r="F23" s="93"/>
      <c r="G23" s="241">
        <v>20</v>
      </c>
      <c r="I23" s="95">
        <v>0</v>
      </c>
      <c r="J23" s="33"/>
      <c r="K23" s="10">
        <v>-68</v>
      </c>
      <c r="L23" s="37"/>
      <c r="M23" s="27">
        <v>0</v>
      </c>
      <c r="N23" s="39"/>
      <c r="O23" s="32">
        <f t="shared" si="0"/>
        <v>-68</v>
      </c>
      <c r="P23" s="32"/>
      <c r="Q23" s="233">
        <f t="shared" si="4"/>
        <v>-0.36956521739130432</v>
      </c>
      <c r="R23" s="220"/>
      <c r="S23" s="158" t="s">
        <v>85</v>
      </c>
      <c r="T23" s="4" t="s">
        <v>103</v>
      </c>
      <c r="U23" s="4" t="s">
        <v>113</v>
      </c>
      <c r="V23" s="4">
        <v>8</v>
      </c>
      <c r="W23" s="21" t="s">
        <v>117</v>
      </c>
      <c r="X23" s="159" t="s">
        <v>96</v>
      </c>
      <c r="Y23" s="4">
        <v>0.9</v>
      </c>
      <c r="Z23" s="4">
        <v>0.8</v>
      </c>
      <c r="AA23" s="265">
        <f t="shared" si="5"/>
        <v>-9.9999999999999978E-2</v>
      </c>
      <c r="AB23" s="259"/>
      <c r="AC23" s="268">
        <f t="shared" si="6"/>
        <v>-0.15460743077328004</v>
      </c>
      <c r="AD23" s="205">
        <f t="shared" si="7"/>
        <v>3.092148615465601</v>
      </c>
      <c r="AE23" s="167"/>
      <c r="AF23" s="122">
        <v>25</v>
      </c>
      <c r="AG23" s="4">
        <v>37</v>
      </c>
      <c r="AH23" s="4"/>
      <c r="AI23" s="4"/>
      <c r="AJ23" s="186">
        <v>62</v>
      </c>
      <c r="AK23" s="296">
        <f t="shared" si="1"/>
        <v>1</v>
      </c>
      <c r="AL23" s="122" t="s">
        <v>118</v>
      </c>
      <c r="AM23" s="4" t="s">
        <v>113</v>
      </c>
      <c r="AN23" s="4" t="s">
        <v>117</v>
      </c>
      <c r="AO23" s="4">
        <v>0.8</v>
      </c>
      <c r="AP23" s="4">
        <v>0.84</v>
      </c>
      <c r="AQ23" s="295">
        <f t="shared" si="8"/>
        <v>3.9999999999999925E-2</v>
      </c>
      <c r="AR23" s="271">
        <f t="shared" si="9"/>
        <v>0.11696070952851448</v>
      </c>
      <c r="AS23" s="188"/>
      <c r="AT23" s="60"/>
      <c r="AU23" s="85">
        <f>AR23*G23</f>
        <v>2.3392141905702895</v>
      </c>
      <c r="AV23" s="178"/>
      <c r="AX23" s="139">
        <f>AJ23+O23</f>
        <v>-6</v>
      </c>
      <c r="AY23" s="43">
        <f t="shared" si="2"/>
        <v>-6.0000000000000053E-2</v>
      </c>
      <c r="AZ23" s="60">
        <f t="shared" si="11"/>
        <v>-0.27849533001676691</v>
      </c>
      <c r="BA23" s="60"/>
      <c r="BB23" s="61"/>
      <c r="BC23" s="81">
        <f t="shared" si="3"/>
        <v>-5.5699066003353384</v>
      </c>
      <c r="BD23" s="140"/>
    </row>
    <row r="24" spans="1:56" ht="17.100000000000001" customHeight="1">
      <c r="A24" s="414"/>
      <c r="B24" s="417"/>
      <c r="C24" s="381"/>
      <c r="D24" s="426" t="s">
        <v>48</v>
      </c>
      <c r="E24" s="426"/>
      <c r="F24" s="116" t="s">
        <v>1</v>
      </c>
      <c r="G24" s="242">
        <f>SUM(G18:G23)</f>
        <v>120</v>
      </c>
      <c r="H24" s="230"/>
      <c r="I24" s="96">
        <f>SUM(I18:I23)</f>
        <v>-564</v>
      </c>
      <c r="J24" s="58"/>
      <c r="K24" s="44">
        <f>SUM(K18:K23)</f>
        <v>-303</v>
      </c>
      <c r="L24" s="58"/>
      <c r="M24" s="44">
        <f>SUM(M18:M23)</f>
        <v>0</v>
      </c>
      <c r="N24" s="58"/>
      <c r="O24" s="44">
        <f t="shared" si="0"/>
        <v>-303</v>
      </c>
      <c r="P24" s="58"/>
      <c r="Q24" s="206">
        <f>SUM(Q18:Q23)</f>
        <v>-1.6467391304347827</v>
      </c>
      <c r="R24" s="221"/>
      <c r="S24" s="86"/>
      <c r="T24" s="59">
        <v>0</v>
      </c>
      <c r="U24" s="59">
        <v>0</v>
      </c>
      <c r="V24" s="59">
        <v>0</v>
      </c>
      <c r="W24" s="59">
        <v>0</v>
      </c>
      <c r="X24" s="59">
        <v>0</v>
      </c>
      <c r="Y24" s="429">
        <f>Y18+Y19+Y20+Y21+Y22+Y23</f>
        <v>4.4300000000000006</v>
      </c>
      <c r="Z24" s="429">
        <f>Z18+Z19+Z20+Z21+Z22+Z23</f>
        <v>3.3</v>
      </c>
      <c r="AA24" s="434">
        <f>Z24-Y24</f>
        <v>-1.1300000000000008</v>
      </c>
      <c r="AB24" s="259"/>
      <c r="AC24" s="436">
        <v>0</v>
      </c>
      <c r="AD24" s="461">
        <f>AD18+AD19+AD20+AD21+AD22+AD23</f>
        <v>23.4057741492513</v>
      </c>
      <c r="AE24" s="171"/>
      <c r="AF24" s="96">
        <f>SUM(AF18:AF23)</f>
        <v>60</v>
      </c>
      <c r="AG24" s="44">
        <f t="shared" ref="AG24:AI24" si="13">SUM(AG18:AG23)</f>
        <v>92</v>
      </c>
      <c r="AH24" s="44">
        <f t="shared" si="13"/>
        <v>48</v>
      </c>
      <c r="AI24" s="44">
        <f t="shared" si="13"/>
        <v>0</v>
      </c>
      <c r="AJ24" s="63">
        <f>SUM(AJ18:AJ23)</f>
        <v>200</v>
      </c>
      <c r="AK24" s="297">
        <f>AK18+AK19+AK20+AK21+AK22+AK23</f>
        <v>3.225806451612903</v>
      </c>
      <c r="AL24" s="132">
        <v>0</v>
      </c>
      <c r="AM24" s="59">
        <v>0</v>
      </c>
      <c r="AN24" s="59">
        <v>0</v>
      </c>
      <c r="AO24" s="448">
        <f>AO18+AO19+AO20+AO21+AO22+AO23</f>
        <v>3</v>
      </c>
      <c r="AP24" s="448">
        <f>AP18+AP19+AP20+AP21+AP22+AP23</f>
        <v>3.6999999999999997</v>
      </c>
      <c r="AQ24" s="470">
        <f>AP24-AO24</f>
        <v>0.69999999999999973</v>
      </c>
      <c r="AR24" s="471" t="s">
        <v>123</v>
      </c>
      <c r="AS24" s="149"/>
      <c r="AT24" s="149"/>
      <c r="AU24" s="485">
        <f>AU18+AU19+AU20+AU21+AU22+AU23</f>
        <v>27.183378564313188</v>
      </c>
      <c r="AV24" s="498"/>
      <c r="AW24" s="181"/>
      <c r="AX24" s="610">
        <f>SUM(AX18:AX23)</f>
        <v>-92.596774193548384</v>
      </c>
      <c r="AY24" s="480">
        <f>AY18+AY19+AY20+AY21+AY22+AY23</f>
        <v>-0.43000000000000005</v>
      </c>
      <c r="AZ24" s="509">
        <v>0</v>
      </c>
      <c r="BA24" s="143"/>
      <c r="BB24" s="74"/>
      <c r="BC24" s="611">
        <f>SUM(BC18:BC23)</f>
        <v>-40.85531512470579</v>
      </c>
      <c r="BD24" s="498"/>
    </row>
    <row r="25" spans="1:56" ht="17.100000000000001" customHeight="1">
      <c r="A25" s="414"/>
      <c r="B25" s="417"/>
      <c r="C25" s="381"/>
      <c r="D25" s="426"/>
      <c r="E25" s="426"/>
      <c r="F25" s="116"/>
      <c r="G25" s="243"/>
      <c r="H25" s="231"/>
      <c r="I25" s="97"/>
      <c r="J25" s="35"/>
      <c r="K25" s="58"/>
      <c r="L25" s="35"/>
      <c r="M25" s="58"/>
      <c r="N25" s="35"/>
      <c r="O25" s="58"/>
      <c r="P25" s="44"/>
      <c r="Q25" s="207"/>
      <c r="R25" s="222"/>
      <c r="S25" s="86"/>
      <c r="T25" s="59"/>
      <c r="U25" s="59"/>
      <c r="V25" s="59"/>
      <c r="W25" s="59"/>
      <c r="X25" s="59"/>
      <c r="Y25" s="429"/>
      <c r="Z25" s="429"/>
      <c r="AA25" s="434"/>
      <c r="AB25" s="259"/>
      <c r="AC25" s="436"/>
      <c r="AD25" s="461"/>
      <c r="AE25" s="171"/>
      <c r="AF25" s="124"/>
      <c r="AG25" s="12"/>
      <c r="AH25" s="12"/>
      <c r="AI25" s="12"/>
      <c r="AJ25" s="64"/>
      <c r="AK25" s="6"/>
      <c r="AL25" s="132">
        <v>0</v>
      </c>
      <c r="AM25" s="59">
        <v>0</v>
      </c>
      <c r="AN25" s="59">
        <v>0</v>
      </c>
      <c r="AO25" s="449"/>
      <c r="AP25" s="449"/>
      <c r="AQ25" s="467"/>
      <c r="AR25" s="472"/>
      <c r="AS25" s="150"/>
      <c r="AT25" s="150"/>
      <c r="AU25" s="486"/>
      <c r="AV25" s="499"/>
      <c r="AW25" s="181"/>
      <c r="AX25" s="497"/>
      <c r="AY25" s="449"/>
      <c r="AZ25" s="510"/>
      <c r="BA25" s="144"/>
      <c r="BB25" s="75"/>
      <c r="BC25" s="612"/>
      <c r="BD25" s="499"/>
    </row>
    <row r="26" spans="1:56" ht="17.100000000000001" customHeight="1">
      <c r="A26" s="414"/>
      <c r="B26" s="417"/>
      <c r="C26" s="381" t="s">
        <v>51</v>
      </c>
      <c r="D26" s="344" t="s">
        <v>67</v>
      </c>
      <c r="E26" s="344"/>
      <c r="F26" s="70"/>
      <c r="G26" s="241">
        <v>20</v>
      </c>
      <c r="I26" s="95">
        <v>-45</v>
      </c>
      <c r="J26" s="33"/>
      <c r="K26" s="10">
        <v>-88</v>
      </c>
      <c r="L26" s="37"/>
      <c r="M26" s="27">
        <v>0</v>
      </c>
      <c r="N26" s="39"/>
      <c r="O26" s="32">
        <f t="shared" si="0"/>
        <v>-88</v>
      </c>
      <c r="P26" s="32"/>
      <c r="Q26" s="233">
        <f t="shared" si="4"/>
        <v>-0.47826086956521741</v>
      </c>
      <c r="R26" s="220"/>
      <c r="S26" s="158" t="s">
        <v>100</v>
      </c>
      <c r="T26" s="4" t="s">
        <v>94</v>
      </c>
      <c r="U26" s="4">
        <v>88</v>
      </c>
      <c r="V26" s="4">
        <v>82</v>
      </c>
      <c r="W26" s="42">
        <f>V26-U26</f>
        <v>-6</v>
      </c>
      <c r="X26" s="159" t="s">
        <v>95</v>
      </c>
      <c r="Y26" s="4">
        <v>0.88</v>
      </c>
      <c r="Z26" s="4">
        <v>0.82</v>
      </c>
      <c r="AA26" s="265">
        <f t="shared" ref="AA26:AA41" si="14">Z26-Y26</f>
        <v>-6.0000000000000053E-2</v>
      </c>
      <c r="AB26" s="259"/>
      <c r="AC26" s="268">
        <f>POWER(Q26*POWER(AA26,2),1/3)</f>
        <v>-0.11985489707733725</v>
      </c>
      <c r="AD26" s="205">
        <f t="shared" ref="AD26:AD28" si="15">-AC26*G26</f>
        <v>2.397097941546745</v>
      </c>
      <c r="AE26" s="167"/>
      <c r="AF26" s="122"/>
      <c r="AG26" s="4"/>
      <c r="AH26" s="4"/>
      <c r="AI26" s="4">
        <v>46</v>
      </c>
      <c r="AJ26" s="62">
        <v>46</v>
      </c>
      <c r="AK26" s="296">
        <f>AJ26/62</f>
        <v>0.74193548387096775</v>
      </c>
      <c r="AL26" s="122">
        <v>82</v>
      </c>
      <c r="AM26" s="4">
        <v>85</v>
      </c>
      <c r="AN26" s="30">
        <f>AM26-AL26</f>
        <v>3</v>
      </c>
      <c r="AO26" s="4">
        <v>0.82</v>
      </c>
      <c r="AP26" s="4">
        <v>0.85</v>
      </c>
      <c r="AQ26" s="295">
        <f t="shared" ref="AQ26:AQ28" si="16">AP26-AO26</f>
        <v>3.0000000000000027E-2</v>
      </c>
      <c r="AR26" s="271">
        <f t="shared" ref="AR26:AR28" si="17">POWER(AK26*POWER(AQ26,2),1/3)</f>
        <v>8.7404987936974904E-2</v>
      </c>
      <c r="AS26" s="68"/>
      <c r="AT26" s="68"/>
      <c r="AU26" s="85">
        <f>AR26*G26</f>
        <v>1.7480997587394982</v>
      </c>
      <c r="AV26" s="178"/>
      <c r="AX26" s="139">
        <f>AJ26+O26</f>
        <v>-42</v>
      </c>
      <c r="AY26" s="43">
        <f>AQ26+AA26</f>
        <v>-3.0000000000000027E-2</v>
      </c>
      <c r="AZ26" s="60">
        <f t="shared" ref="AZ26:AZ28" si="18">POWER(AX26*POWER(AY26,2),1/3)</f>
        <v>-0.33560668262441923</v>
      </c>
      <c r="BA26" s="60"/>
      <c r="BB26" s="61"/>
      <c r="BC26" s="81">
        <f>G26*AZ26</f>
        <v>-6.7121336524883848</v>
      </c>
      <c r="BD26" s="140"/>
    </row>
    <row r="27" spans="1:56" ht="17.100000000000001" customHeight="1">
      <c r="A27" s="414"/>
      <c r="B27" s="417"/>
      <c r="C27" s="381"/>
      <c r="D27" s="344" t="s">
        <v>68</v>
      </c>
      <c r="E27" s="344"/>
      <c r="F27" s="70"/>
      <c r="G27" s="241">
        <v>20</v>
      </c>
      <c r="I27" s="95">
        <v>-25</v>
      </c>
      <c r="J27" s="33"/>
      <c r="K27" s="10">
        <v>-40</v>
      </c>
      <c r="L27" s="37"/>
      <c r="M27" s="27">
        <v>-20</v>
      </c>
      <c r="N27" s="40"/>
      <c r="O27" s="32">
        <f>K27+M27</f>
        <v>-60</v>
      </c>
      <c r="P27" s="32"/>
      <c r="Q27" s="233">
        <f t="shared" si="4"/>
        <v>-0.32608695652173914</v>
      </c>
      <c r="R27" s="220"/>
      <c r="S27" s="158" t="s">
        <v>86</v>
      </c>
      <c r="T27" s="4" t="s">
        <v>94</v>
      </c>
      <c r="U27" s="4">
        <v>0</v>
      </c>
      <c r="V27" s="4">
        <v>5</v>
      </c>
      <c r="W27" s="42">
        <f>V27-U27</f>
        <v>5</v>
      </c>
      <c r="X27" s="159" t="s">
        <v>98</v>
      </c>
      <c r="Y27" s="4">
        <v>0.7</v>
      </c>
      <c r="Z27" s="4">
        <v>0.6</v>
      </c>
      <c r="AA27" s="265">
        <f t="shared" si="14"/>
        <v>-9.9999999999999978E-2</v>
      </c>
      <c r="AB27" s="259"/>
      <c r="AC27" s="268">
        <f t="shared" ref="AC27:AC28" si="19">POWER(Q27*POWER(AA27,2),1/3)</f>
        <v>-0.14828975322639243</v>
      </c>
      <c r="AD27" s="205">
        <f t="shared" si="15"/>
        <v>2.9657950645278488</v>
      </c>
      <c r="AE27" s="167"/>
      <c r="AF27" s="122"/>
      <c r="AG27" s="4">
        <v>-28</v>
      </c>
      <c r="AH27" s="4"/>
      <c r="AI27" s="4"/>
      <c r="AJ27" s="62">
        <v>-28</v>
      </c>
      <c r="AK27" s="296">
        <f t="shared" ref="AK27:AK28" si="20">AJ27/62</f>
        <v>-0.45161290322580644</v>
      </c>
      <c r="AL27" s="122">
        <v>5</v>
      </c>
      <c r="AM27" s="4">
        <v>4</v>
      </c>
      <c r="AN27" s="30">
        <f>AM27-AL27</f>
        <v>-1</v>
      </c>
      <c r="AO27" s="4">
        <v>0.6</v>
      </c>
      <c r="AP27" s="4">
        <v>0.64</v>
      </c>
      <c r="AQ27" s="295">
        <f t="shared" si="16"/>
        <v>4.0000000000000036E-2</v>
      </c>
      <c r="AR27" s="271">
        <f t="shared" si="17"/>
        <v>-8.9735049799840108E-2</v>
      </c>
      <c r="AS27" s="68"/>
      <c r="AT27" s="68"/>
      <c r="AU27" s="85">
        <f>AR27*G27</f>
        <v>-1.7947009959968021</v>
      </c>
      <c r="AV27" s="178"/>
      <c r="AX27" s="139">
        <f>AJ27+O27</f>
        <v>-88</v>
      </c>
      <c r="AY27" s="43">
        <f>AQ27+AA27</f>
        <v>-5.9999999999999942E-2</v>
      </c>
      <c r="AZ27" s="60">
        <f t="shared" si="18"/>
        <v>-0.68170276834349353</v>
      </c>
      <c r="BA27" s="60"/>
      <c r="BB27" s="61"/>
      <c r="BC27" s="81">
        <f>G27*AZ27</f>
        <v>-13.63405536686987</v>
      </c>
      <c r="BD27" s="140"/>
    </row>
    <row r="28" spans="1:56" ht="17.100000000000001" customHeight="1">
      <c r="A28" s="414"/>
      <c r="B28" s="417"/>
      <c r="C28" s="381"/>
      <c r="D28" s="344" t="s">
        <v>69</v>
      </c>
      <c r="E28" s="344"/>
      <c r="F28" s="70"/>
      <c r="G28" s="241">
        <v>20</v>
      </c>
      <c r="I28" s="95">
        <v>0</v>
      </c>
      <c r="J28" s="33"/>
      <c r="K28" s="10">
        <v>-30</v>
      </c>
      <c r="L28" s="37"/>
      <c r="M28" s="27">
        <v>0</v>
      </c>
      <c r="N28" s="39"/>
      <c r="O28" s="32">
        <f t="shared" si="0"/>
        <v>-30</v>
      </c>
      <c r="P28" s="32"/>
      <c r="Q28" s="233">
        <f t="shared" si="4"/>
        <v>-0.16304347826086957</v>
      </c>
      <c r="R28" s="220"/>
      <c r="S28" s="158" t="s">
        <v>85</v>
      </c>
      <c r="T28" s="4" t="s">
        <v>103</v>
      </c>
      <c r="U28" s="4" t="s">
        <v>113</v>
      </c>
      <c r="V28" s="4">
        <v>8</v>
      </c>
      <c r="W28" s="21" t="s">
        <v>117</v>
      </c>
      <c r="X28" s="159" t="s">
        <v>96</v>
      </c>
      <c r="Y28" s="4">
        <v>0.9</v>
      </c>
      <c r="Z28" s="4">
        <v>0.8</v>
      </c>
      <c r="AA28" s="265">
        <f t="shared" si="14"/>
        <v>-9.9999999999999978E-2</v>
      </c>
      <c r="AB28" s="259"/>
      <c r="AC28" s="268">
        <f t="shared" si="19"/>
        <v>-0.11769765513384006</v>
      </c>
      <c r="AD28" s="205">
        <f t="shared" si="15"/>
        <v>2.353953102676801</v>
      </c>
      <c r="AE28" s="167"/>
      <c r="AF28" s="122"/>
      <c r="AG28" s="4">
        <v>-20</v>
      </c>
      <c r="AH28" s="4"/>
      <c r="AI28" s="4"/>
      <c r="AJ28" s="62">
        <v>-20</v>
      </c>
      <c r="AK28" s="296">
        <f t="shared" si="20"/>
        <v>-0.32258064516129031</v>
      </c>
      <c r="AL28" s="122" t="s">
        <v>118</v>
      </c>
      <c r="AM28" s="4" t="s">
        <v>113</v>
      </c>
      <c r="AN28" s="4"/>
      <c r="AO28" s="4">
        <v>0.8</v>
      </c>
      <c r="AP28" s="4">
        <v>0.85</v>
      </c>
      <c r="AQ28" s="295">
        <f t="shared" si="16"/>
        <v>4.9999999999999933E-2</v>
      </c>
      <c r="AR28" s="271">
        <f t="shared" si="17"/>
        <v>-9.3080656621060534E-2</v>
      </c>
      <c r="AS28" s="68"/>
      <c r="AT28" s="68"/>
      <c r="AU28" s="85">
        <f>AR28*G28</f>
        <v>-1.8616131324212106</v>
      </c>
      <c r="AV28" s="178"/>
      <c r="AX28" s="139">
        <f>AJ28+O28</f>
        <v>-50</v>
      </c>
      <c r="AY28" s="43">
        <f>AQ28+AA28</f>
        <v>-5.0000000000000044E-2</v>
      </c>
      <c r="AZ28" s="60">
        <f t="shared" si="18"/>
        <v>-0.50000000000000033</v>
      </c>
      <c r="BA28" s="60"/>
      <c r="BB28" s="61"/>
      <c r="BC28" s="81">
        <f>G28*AZ28</f>
        <v>-10.000000000000007</v>
      </c>
      <c r="BD28" s="140"/>
    </row>
    <row r="29" spans="1:56" ht="17.100000000000001" customHeight="1">
      <c r="A29" s="414"/>
      <c r="B29" s="417"/>
      <c r="C29" s="381"/>
      <c r="D29" s="345" t="s">
        <v>50</v>
      </c>
      <c r="E29" s="345"/>
      <c r="F29" s="117" t="s">
        <v>1</v>
      </c>
      <c r="G29" s="244">
        <f>SUM(G26:G28)</f>
        <v>60</v>
      </c>
      <c r="H29" s="230"/>
      <c r="I29" s="98">
        <f>SUM(I26:I28)</f>
        <v>-70</v>
      </c>
      <c r="J29" s="45"/>
      <c r="K29" s="56">
        <f>SUM(K26:K28)</f>
        <v>-158</v>
      </c>
      <c r="L29" s="45"/>
      <c r="M29" s="56">
        <f>SUM(M26:M28)</f>
        <v>-20</v>
      </c>
      <c r="N29" s="45"/>
      <c r="O29" s="56">
        <f t="shared" si="0"/>
        <v>-178</v>
      </c>
      <c r="P29" s="45"/>
      <c r="Q29" s="208">
        <f>SUM(Q26:Q28)</f>
        <v>-0.96739130434782616</v>
      </c>
      <c r="R29" s="221"/>
      <c r="S29" s="87"/>
      <c r="T29" s="23">
        <v>0</v>
      </c>
      <c r="U29" s="23">
        <v>0</v>
      </c>
      <c r="V29" s="23">
        <v>0</v>
      </c>
      <c r="W29" s="23">
        <v>0</v>
      </c>
      <c r="X29" s="23">
        <v>0</v>
      </c>
      <c r="Y29" s="430">
        <f>Y26+Y27+Y28</f>
        <v>2.48</v>
      </c>
      <c r="Z29" s="430">
        <f>Z26+Z27+Z28</f>
        <v>2.2199999999999998</v>
      </c>
      <c r="AA29" s="434">
        <f>Z29-Y29</f>
        <v>-0.26000000000000023</v>
      </c>
      <c r="AB29" s="259"/>
      <c r="AC29" s="437">
        <v>0</v>
      </c>
      <c r="AD29" s="462">
        <f>AD26+AD27+AD28</f>
        <v>7.7168461087513949</v>
      </c>
      <c r="AE29" s="171"/>
      <c r="AF29" s="98">
        <f>SUM(AF26:AF28)</f>
        <v>0</v>
      </c>
      <c r="AG29" s="56">
        <f t="shared" ref="AG29:AJ29" si="21">SUM(AG26:AG28)</f>
        <v>-48</v>
      </c>
      <c r="AH29" s="56">
        <f t="shared" si="21"/>
        <v>0</v>
      </c>
      <c r="AI29" s="56">
        <f t="shared" si="21"/>
        <v>46</v>
      </c>
      <c r="AJ29" s="63">
        <f t="shared" si="21"/>
        <v>-2</v>
      </c>
      <c r="AK29" s="298">
        <v>0</v>
      </c>
      <c r="AL29" s="133">
        <v>0</v>
      </c>
      <c r="AM29" s="23">
        <v>0</v>
      </c>
      <c r="AN29" s="23">
        <v>0</v>
      </c>
      <c r="AO29" s="450">
        <f>AO26+AO27+AO28</f>
        <v>2.2199999999999998</v>
      </c>
      <c r="AP29" s="450">
        <f>AP26+AP27+AP28</f>
        <v>2.34</v>
      </c>
      <c r="AQ29" s="466">
        <f>AP29-AO29</f>
        <v>0.12000000000000011</v>
      </c>
      <c r="AR29" s="473" t="s">
        <v>123</v>
      </c>
      <c r="AS29" s="190"/>
      <c r="AT29" s="190"/>
      <c r="AU29" s="483">
        <f>AU26+AU27+AU28</f>
        <v>-1.9082143696785145</v>
      </c>
      <c r="AV29" s="613"/>
      <c r="AX29" s="496">
        <f t="shared" ref="AX29" si="22">SUM(AX26:AX28)</f>
        <v>-180</v>
      </c>
      <c r="AY29" s="500">
        <f>AY26+AY27+AY28</f>
        <v>-0.14000000000000001</v>
      </c>
      <c r="AZ29" s="511">
        <v>0</v>
      </c>
      <c r="BA29" s="145"/>
      <c r="BB29" s="76"/>
      <c r="BC29" s="519">
        <f>SUM(BC26:BC28)</f>
        <v>-30.346189019358263</v>
      </c>
      <c r="BD29" s="613"/>
    </row>
    <row r="30" spans="1:56" ht="17.100000000000001" customHeight="1">
      <c r="A30" s="414"/>
      <c r="B30" s="417"/>
      <c r="C30" s="381"/>
      <c r="D30" s="345"/>
      <c r="E30" s="345"/>
      <c r="F30" s="117"/>
      <c r="G30" s="245"/>
      <c r="H30" s="231"/>
      <c r="I30" s="99"/>
      <c r="J30" s="36"/>
      <c r="K30" s="45"/>
      <c r="L30" s="36"/>
      <c r="M30" s="45"/>
      <c r="N30" s="36"/>
      <c r="O30" s="45"/>
      <c r="P30" s="56"/>
      <c r="Q30" s="209"/>
      <c r="R30" s="222"/>
      <c r="S30" s="87"/>
      <c r="T30" s="23"/>
      <c r="U30" s="23"/>
      <c r="V30" s="23"/>
      <c r="W30" s="23"/>
      <c r="X30" s="23"/>
      <c r="Y30" s="430"/>
      <c r="Z30" s="430"/>
      <c r="AA30" s="434"/>
      <c r="AB30" s="259"/>
      <c r="AC30" s="437"/>
      <c r="AD30" s="462"/>
      <c r="AE30" s="171"/>
      <c r="AF30" s="87"/>
      <c r="AG30" s="13"/>
      <c r="AH30" s="13"/>
      <c r="AI30" s="13"/>
      <c r="AJ30" s="64">
        <v>0</v>
      </c>
      <c r="AK30" s="299">
        <f>AK26+AK27+AK28</f>
        <v>-3.2258064516129004E-2</v>
      </c>
      <c r="AL30" s="133">
        <v>0</v>
      </c>
      <c r="AM30" s="23">
        <v>0</v>
      </c>
      <c r="AN30" s="23">
        <v>0</v>
      </c>
      <c r="AO30" s="451"/>
      <c r="AP30" s="451"/>
      <c r="AQ30" s="467"/>
      <c r="AR30" s="474"/>
      <c r="AS30" s="191"/>
      <c r="AT30" s="191"/>
      <c r="AU30" s="484"/>
      <c r="AV30" s="614"/>
      <c r="AX30" s="497"/>
      <c r="AY30" s="451"/>
      <c r="AZ30" s="512"/>
      <c r="BA30" s="146"/>
      <c r="BB30" s="77"/>
      <c r="BC30" s="520"/>
      <c r="BD30" s="614"/>
    </row>
    <row r="31" spans="1:56" ht="17.100000000000001" customHeight="1">
      <c r="A31" s="414"/>
      <c r="B31" s="417"/>
      <c r="C31" s="423" t="s">
        <v>53</v>
      </c>
      <c r="D31" s="422" t="s">
        <v>70</v>
      </c>
      <c r="E31" s="422"/>
      <c r="F31" s="70"/>
      <c r="G31" s="241">
        <v>20</v>
      </c>
      <c r="I31" s="95">
        <v>0</v>
      </c>
      <c r="J31" s="33"/>
      <c r="K31" s="10">
        <v>0</v>
      </c>
      <c r="L31" s="37"/>
      <c r="M31" s="27">
        <v>0</v>
      </c>
      <c r="N31" s="39"/>
      <c r="O31" s="32">
        <f t="shared" si="0"/>
        <v>0</v>
      </c>
      <c r="P31" s="32"/>
      <c r="Q31" s="233">
        <f t="shared" si="4"/>
        <v>0</v>
      </c>
      <c r="R31" s="220"/>
      <c r="S31" s="158" t="s">
        <v>87</v>
      </c>
      <c r="T31" s="4" t="s">
        <v>94</v>
      </c>
      <c r="U31" s="4"/>
      <c r="V31" s="4"/>
      <c r="W31" s="21"/>
      <c r="X31" s="159" t="s">
        <v>95</v>
      </c>
      <c r="Y31" s="4"/>
      <c r="Z31" s="4"/>
      <c r="AA31" s="265">
        <f t="shared" si="14"/>
        <v>0</v>
      </c>
      <c r="AB31" s="259"/>
      <c r="AC31" s="268">
        <f>POWER(Q31*POWER(AA31,2),1/3)</f>
        <v>0</v>
      </c>
      <c r="AD31" s="205">
        <f t="shared" ref="AD31:AD35" si="23">-AC31*G31</f>
        <v>0</v>
      </c>
      <c r="AE31" s="167"/>
      <c r="AF31" s="122"/>
      <c r="AG31" s="4"/>
      <c r="AH31" s="4"/>
      <c r="AI31" s="4">
        <v>15.3</v>
      </c>
      <c r="AJ31" s="62">
        <v>0</v>
      </c>
      <c r="AK31" s="296">
        <f t="shared" ref="AK31:AK35" si="24">AJ31/62</f>
        <v>0</v>
      </c>
      <c r="AL31" s="122"/>
      <c r="AM31" s="4"/>
      <c r="AN31" s="4"/>
      <c r="AO31" s="4"/>
      <c r="AP31" s="4"/>
      <c r="AQ31" s="295">
        <f t="shared" ref="AQ31:AQ34" si="25">AP31-AO31</f>
        <v>0</v>
      </c>
      <c r="AR31" s="271">
        <f t="shared" ref="AR31:AR35" si="26">POWER(AK31*POWER(AQ31,2),1/3)</f>
        <v>0</v>
      </c>
      <c r="AS31" s="69"/>
      <c r="AT31" s="69"/>
      <c r="AU31" s="85">
        <f>AR31*G31</f>
        <v>0</v>
      </c>
      <c r="AV31" s="178"/>
      <c r="AX31" s="139">
        <f>AJ31+O31</f>
        <v>0</v>
      </c>
      <c r="AY31" s="43">
        <f>AQ31+AA31</f>
        <v>0</v>
      </c>
      <c r="AZ31" s="60">
        <f t="shared" ref="AZ31:AZ35" si="27">POWER(AX31*POWER(AY31,2),1/3)</f>
        <v>0</v>
      </c>
      <c r="BA31" s="61"/>
      <c r="BB31" s="61"/>
      <c r="BC31" s="81">
        <f>G31*AZ31</f>
        <v>0</v>
      </c>
      <c r="BD31" s="140"/>
    </row>
    <row r="32" spans="1:56" ht="17.100000000000001" customHeight="1">
      <c r="A32" s="414"/>
      <c r="B32" s="417"/>
      <c r="C32" s="424"/>
      <c r="D32" s="422" t="s">
        <v>71</v>
      </c>
      <c r="E32" s="422"/>
      <c r="F32" s="70"/>
      <c r="G32" s="241">
        <v>10</v>
      </c>
      <c r="I32" s="95">
        <v>-88</v>
      </c>
      <c r="J32" s="33"/>
      <c r="K32" s="10">
        <v>0</v>
      </c>
      <c r="L32" s="37"/>
      <c r="M32" s="27">
        <v>-88</v>
      </c>
      <c r="N32" s="40"/>
      <c r="O32" s="32">
        <f t="shared" si="0"/>
        <v>-88</v>
      </c>
      <c r="P32" s="32"/>
      <c r="Q32" s="233">
        <f t="shared" si="4"/>
        <v>-0.47826086956521741</v>
      </c>
      <c r="R32" s="220"/>
      <c r="S32" s="158" t="s">
        <v>88</v>
      </c>
      <c r="T32" s="4" t="s">
        <v>105</v>
      </c>
      <c r="U32" s="4" t="s">
        <v>114</v>
      </c>
      <c r="V32" s="4" t="s">
        <v>115</v>
      </c>
      <c r="W32" s="21"/>
      <c r="X32" s="159" t="s">
        <v>97</v>
      </c>
      <c r="Y32" s="4">
        <v>0.7</v>
      </c>
      <c r="Z32" s="4">
        <v>0.68</v>
      </c>
      <c r="AA32" s="265">
        <f t="shared" si="14"/>
        <v>-1.9999999999999907E-2</v>
      </c>
      <c r="AB32" s="259"/>
      <c r="AC32" s="268">
        <f t="shared" ref="AC32:AC35" si="28">POWER(Q32*POWER(AA32,2),1/3)</f>
        <v>-5.7620224603009217E-2</v>
      </c>
      <c r="AD32" s="205">
        <f t="shared" si="23"/>
        <v>0.57620224603009218</v>
      </c>
      <c r="AE32" s="167"/>
      <c r="AF32" s="122"/>
      <c r="AG32" s="4">
        <v>20</v>
      </c>
      <c r="AH32" s="4"/>
      <c r="AI32" s="4"/>
      <c r="AJ32" s="62">
        <v>20</v>
      </c>
      <c r="AK32" s="296">
        <f t="shared" si="24"/>
        <v>0.32258064516129031</v>
      </c>
      <c r="AL32" s="122" t="s">
        <v>115</v>
      </c>
      <c r="AM32" s="4" t="s">
        <v>114</v>
      </c>
      <c r="AN32" s="4"/>
      <c r="AO32" s="4">
        <v>0.68</v>
      </c>
      <c r="AP32" s="4">
        <v>0.69</v>
      </c>
      <c r="AQ32" s="295">
        <f t="shared" si="25"/>
        <v>9.9999999999998979E-3</v>
      </c>
      <c r="AR32" s="271">
        <f t="shared" si="26"/>
        <v>3.1833136784577123E-2</v>
      </c>
      <c r="AS32" s="68"/>
      <c r="AT32" s="68"/>
      <c r="AU32" s="85">
        <f>AR32*G32</f>
        <v>0.31833136784577121</v>
      </c>
      <c r="AV32" s="178"/>
      <c r="AX32" s="139">
        <f>AJ32+O32</f>
        <v>-68</v>
      </c>
      <c r="AY32" s="43">
        <f>AQ32+AA32</f>
        <v>-1.0000000000000009E-2</v>
      </c>
      <c r="AZ32" s="60">
        <f t="shared" si="27"/>
        <v>-0.18945364743718207</v>
      </c>
      <c r="BA32" s="60"/>
      <c r="BB32" s="61"/>
      <c r="BC32" s="81">
        <f>G32*AZ32</f>
        <v>-1.8945364743718207</v>
      </c>
      <c r="BD32" s="140"/>
    </row>
    <row r="33" spans="1:56" ht="17.100000000000001" customHeight="1">
      <c r="A33" s="414"/>
      <c r="B33" s="417"/>
      <c r="C33" s="424"/>
      <c r="D33" s="422" t="s">
        <v>72</v>
      </c>
      <c r="E33" s="422"/>
      <c r="F33" s="70"/>
      <c r="G33" s="241">
        <v>10</v>
      </c>
      <c r="I33" s="95">
        <v>-146</v>
      </c>
      <c r="J33" s="33"/>
      <c r="K33" s="10">
        <v>-124</v>
      </c>
      <c r="L33" s="37"/>
      <c r="M33" s="27">
        <v>-60</v>
      </c>
      <c r="N33" s="40"/>
      <c r="O33" s="71">
        <f t="shared" si="0"/>
        <v>-184</v>
      </c>
      <c r="P33" s="32"/>
      <c r="Q33" s="233">
        <f t="shared" si="4"/>
        <v>-1</v>
      </c>
      <c r="R33" s="220"/>
      <c r="S33" s="158" t="s">
        <v>89</v>
      </c>
      <c r="T33" s="4" t="s">
        <v>106</v>
      </c>
      <c r="U33" s="4">
        <v>4</v>
      </c>
      <c r="V33" s="4">
        <v>3</v>
      </c>
      <c r="W33" s="42">
        <f>V33-U33</f>
        <v>-1</v>
      </c>
      <c r="X33" s="159" t="s">
        <v>95</v>
      </c>
      <c r="Y33" s="4">
        <v>0.88</v>
      </c>
      <c r="Z33" s="4">
        <v>0.84</v>
      </c>
      <c r="AA33" s="265">
        <f t="shared" si="14"/>
        <v>-4.0000000000000036E-2</v>
      </c>
      <c r="AB33" s="259"/>
      <c r="AC33" s="268">
        <f t="shared" si="28"/>
        <v>-0.11696070952851474</v>
      </c>
      <c r="AD33" s="205">
        <f t="shared" si="23"/>
        <v>1.1696070952851474</v>
      </c>
      <c r="AE33" s="167"/>
      <c r="AF33" s="122"/>
      <c r="AG33" s="4"/>
      <c r="AH33" s="4"/>
      <c r="AI33" s="4"/>
      <c r="AJ33" s="62">
        <v>0</v>
      </c>
      <c r="AK33" s="296">
        <f t="shared" si="24"/>
        <v>0</v>
      </c>
      <c r="AL33" s="122"/>
      <c r="AM33" s="4"/>
      <c r="AN33" s="4"/>
      <c r="AO33" s="4"/>
      <c r="AP33" s="4"/>
      <c r="AQ33" s="295">
        <f t="shared" si="25"/>
        <v>0</v>
      </c>
      <c r="AR33" s="271">
        <f t="shared" si="26"/>
        <v>0</v>
      </c>
      <c r="AS33" s="69"/>
      <c r="AT33" s="69"/>
      <c r="AU33" s="85">
        <f>AR33*G33</f>
        <v>0</v>
      </c>
      <c r="AV33" s="178"/>
      <c r="AX33" s="139">
        <f>AJ33+O33</f>
        <v>-184</v>
      </c>
      <c r="AY33" s="43">
        <f>AQ33+AA33</f>
        <v>-4.0000000000000036E-2</v>
      </c>
      <c r="AZ33" s="60">
        <f t="shared" si="27"/>
        <v>-0.66524139953630679</v>
      </c>
      <c r="BA33" s="60"/>
      <c r="BB33" s="61"/>
      <c r="BC33" s="81">
        <f>G33*AZ33</f>
        <v>-6.6524139953630677</v>
      </c>
      <c r="BD33" s="140"/>
    </row>
    <row r="34" spans="1:56" ht="17.100000000000001" customHeight="1">
      <c r="A34" s="414"/>
      <c r="B34" s="417"/>
      <c r="C34" s="424"/>
      <c r="D34" s="422" t="s">
        <v>73</v>
      </c>
      <c r="E34" s="422"/>
      <c r="F34" s="70"/>
      <c r="G34" s="241">
        <v>10</v>
      </c>
      <c r="I34" s="95">
        <v>0</v>
      </c>
      <c r="J34" s="33"/>
      <c r="K34" s="10">
        <v>0</v>
      </c>
      <c r="L34" s="37"/>
      <c r="M34" s="27">
        <v>0</v>
      </c>
      <c r="N34" s="39"/>
      <c r="O34" s="32">
        <f t="shared" si="0"/>
        <v>0</v>
      </c>
      <c r="P34" s="32"/>
      <c r="Q34" s="233">
        <f t="shared" si="4"/>
        <v>0</v>
      </c>
      <c r="R34" s="220"/>
      <c r="S34" s="158" t="s">
        <v>90</v>
      </c>
      <c r="T34" s="4" t="s">
        <v>107</v>
      </c>
      <c r="U34" s="4"/>
      <c r="V34" s="4"/>
      <c r="W34" s="21"/>
      <c r="X34" s="159" t="s">
        <v>97</v>
      </c>
      <c r="Y34" s="4"/>
      <c r="Z34" s="4"/>
      <c r="AA34" s="265">
        <f t="shared" si="14"/>
        <v>0</v>
      </c>
      <c r="AB34" s="259"/>
      <c r="AC34" s="268">
        <f t="shared" si="28"/>
        <v>0</v>
      </c>
      <c r="AD34" s="205">
        <f t="shared" si="23"/>
        <v>0</v>
      </c>
      <c r="AE34" s="167"/>
      <c r="AF34" s="122"/>
      <c r="AG34" s="4"/>
      <c r="AH34" s="4"/>
      <c r="AI34" s="4"/>
      <c r="AJ34" s="62">
        <v>0</v>
      </c>
      <c r="AK34" s="296">
        <f t="shared" si="24"/>
        <v>0</v>
      </c>
      <c r="AL34" s="122"/>
      <c r="AM34" s="4"/>
      <c r="AN34" s="4"/>
      <c r="AO34" s="4"/>
      <c r="AP34" s="4"/>
      <c r="AQ34" s="295">
        <f t="shared" si="25"/>
        <v>0</v>
      </c>
      <c r="AR34" s="271">
        <f t="shared" si="26"/>
        <v>0</v>
      </c>
      <c r="AS34" s="69"/>
      <c r="AT34" s="69"/>
      <c r="AU34" s="85">
        <f>AR34*G34</f>
        <v>0</v>
      </c>
      <c r="AV34" s="178"/>
      <c r="AX34" s="139">
        <f>AJ34+O34</f>
        <v>0</v>
      </c>
      <c r="AY34" s="43">
        <f>AQ34+AA34</f>
        <v>0</v>
      </c>
      <c r="AZ34" s="60">
        <f t="shared" si="27"/>
        <v>0</v>
      </c>
      <c r="BA34" s="61"/>
      <c r="BB34" s="61"/>
      <c r="BC34" s="81">
        <f>G34*AZ34</f>
        <v>0</v>
      </c>
      <c r="BD34" s="140"/>
    </row>
    <row r="35" spans="1:56" ht="17.100000000000001" customHeight="1">
      <c r="A35" s="414"/>
      <c r="B35" s="417"/>
      <c r="C35" s="424"/>
      <c r="D35" s="422" t="s">
        <v>74</v>
      </c>
      <c r="E35" s="422"/>
      <c r="F35" s="70"/>
      <c r="G35" s="241">
        <v>10</v>
      </c>
      <c r="I35" s="95">
        <v>-148</v>
      </c>
      <c r="J35" s="33"/>
      <c r="K35" s="10">
        <v>-110</v>
      </c>
      <c r="L35" s="37"/>
      <c r="M35" s="27">
        <v>-56</v>
      </c>
      <c r="N35" s="40"/>
      <c r="O35" s="32">
        <f t="shared" si="0"/>
        <v>-166</v>
      </c>
      <c r="P35" s="32"/>
      <c r="Q35" s="233">
        <f t="shared" si="4"/>
        <v>-0.90217391304347827</v>
      </c>
      <c r="R35" s="220"/>
      <c r="S35" s="158" t="s">
        <v>85</v>
      </c>
      <c r="T35" s="4" t="s">
        <v>103</v>
      </c>
      <c r="U35" s="4">
        <v>8</v>
      </c>
      <c r="V35" s="4" t="s">
        <v>116</v>
      </c>
      <c r="W35" s="21"/>
      <c r="X35" s="159" t="s">
        <v>96</v>
      </c>
      <c r="Y35" s="4">
        <v>0.64</v>
      </c>
      <c r="Z35" s="4">
        <v>0.52</v>
      </c>
      <c r="AA35" s="265">
        <f t="shared" si="14"/>
        <v>-0.12</v>
      </c>
      <c r="AB35" s="259"/>
      <c r="AC35" s="268">
        <f t="shared" si="28"/>
        <v>-0.23508103044099435</v>
      </c>
      <c r="AD35" s="205">
        <f t="shared" si="23"/>
        <v>2.3508103044099435</v>
      </c>
      <c r="AE35" s="167"/>
      <c r="AF35" s="122"/>
      <c r="AG35" s="4">
        <v>26</v>
      </c>
      <c r="AH35" s="4"/>
      <c r="AI35" s="4"/>
      <c r="AJ35" s="62">
        <v>26</v>
      </c>
      <c r="AK35" s="296">
        <f t="shared" si="24"/>
        <v>0.41935483870967744</v>
      </c>
      <c r="AL35" s="122" t="s">
        <v>116</v>
      </c>
      <c r="AM35" s="4" t="s">
        <v>118</v>
      </c>
      <c r="AN35" s="4"/>
      <c r="AO35" s="4">
        <v>0.52</v>
      </c>
      <c r="AP35" s="8">
        <v>0.56000000000000005</v>
      </c>
      <c r="AQ35" s="295">
        <f t="shared" ref="AQ35:AQ36" si="29">AP35-AO35</f>
        <v>4.0000000000000036E-2</v>
      </c>
      <c r="AR35" s="271">
        <f t="shared" si="26"/>
        <v>8.7545510667569909E-2</v>
      </c>
      <c r="AS35" s="69"/>
      <c r="AT35" s="69"/>
      <c r="AU35" s="85">
        <f>AR35*G35</f>
        <v>0.87545510667569904</v>
      </c>
      <c r="AV35" s="178"/>
      <c r="AX35" s="139">
        <f>AJ35+O35</f>
        <v>-140</v>
      </c>
      <c r="AY35" s="43">
        <f>AQ35+AA35</f>
        <v>-7.999999999999996E-2</v>
      </c>
      <c r="AZ35" s="60">
        <f t="shared" si="27"/>
        <v>-0.96405690567009161</v>
      </c>
      <c r="BA35" s="60"/>
      <c r="BB35" s="61"/>
      <c r="BC35" s="81">
        <f>G35*AZ35</f>
        <v>-9.6405690567009152</v>
      </c>
      <c r="BD35" s="140"/>
    </row>
    <row r="36" spans="1:56" ht="17.100000000000001" customHeight="1">
      <c r="A36" s="414"/>
      <c r="B36" s="417"/>
      <c r="C36" s="424"/>
      <c r="D36" s="343" t="s">
        <v>52</v>
      </c>
      <c r="E36" s="343"/>
      <c r="F36" s="118" t="s">
        <v>1</v>
      </c>
      <c r="G36" s="246">
        <f>SUM(G31:G35)</f>
        <v>60</v>
      </c>
      <c r="H36" s="230"/>
      <c r="I36" s="100">
        <f>SUM(I31:I35)</f>
        <v>-382</v>
      </c>
      <c r="J36" s="46"/>
      <c r="K36" s="55">
        <f>SUM(K31:K35)</f>
        <v>-234</v>
      </c>
      <c r="L36" s="46"/>
      <c r="M36" s="55">
        <f>SUM(M31:M35)</f>
        <v>-204</v>
      </c>
      <c r="N36" s="46"/>
      <c r="O36" s="55">
        <f t="shared" si="0"/>
        <v>-438</v>
      </c>
      <c r="P36" s="46"/>
      <c r="Q36" s="210">
        <f>SUM(Q31:Q35)</f>
        <v>-2.3804347826086953</v>
      </c>
      <c r="R36" s="221"/>
      <c r="S36" s="88"/>
      <c r="T36" s="24">
        <v>0</v>
      </c>
      <c r="U36" s="24">
        <v>0</v>
      </c>
      <c r="V36" s="24">
        <v>0</v>
      </c>
      <c r="W36" s="24">
        <v>0</v>
      </c>
      <c r="X36" s="24">
        <v>0</v>
      </c>
      <c r="Y36" s="431">
        <f>Y31+Y32+Y33+Y34+Y35</f>
        <v>2.2200000000000002</v>
      </c>
      <c r="Z36" s="431">
        <f>Z31+Z32+Z33+Z34+Z35</f>
        <v>2.04</v>
      </c>
      <c r="AA36" s="444">
        <f t="shared" si="14"/>
        <v>-0.18000000000000016</v>
      </c>
      <c r="AB36" s="260"/>
      <c r="AC36" s="438">
        <v>0</v>
      </c>
      <c r="AD36" s="463">
        <f>AD31+AD32+AD33+AD34+AD35</f>
        <v>4.0966196457251831</v>
      </c>
      <c r="AE36" s="171"/>
      <c r="AF36" s="100">
        <f>SUM(AF31:AF35)</f>
        <v>0</v>
      </c>
      <c r="AG36" s="55">
        <f t="shared" ref="AG36:AJ36" si="30">SUM(AG31:AG35)</f>
        <v>46</v>
      </c>
      <c r="AH36" s="55">
        <f t="shared" si="30"/>
        <v>0</v>
      </c>
      <c r="AI36" s="55">
        <f t="shared" si="30"/>
        <v>15.3</v>
      </c>
      <c r="AJ36" s="63">
        <f t="shared" si="30"/>
        <v>46</v>
      </c>
      <c r="AK36" s="300">
        <v>0</v>
      </c>
      <c r="AL36" s="134">
        <v>0</v>
      </c>
      <c r="AM36" s="24">
        <v>0</v>
      </c>
      <c r="AN36" s="24">
        <v>0</v>
      </c>
      <c r="AO36" s="452">
        <f>AO31+AO32+AO33+AO34+AO35</f>
        <v>1.2000000000000002</v>
      </c>
      <c r="AP36" s="452">
        <f>AP31+AP32+AP33+AP34+AP35</f>
        <v>1.25</v>
      </c>
      <c r="AQ36" s="468">
        <f t="shared" si="29"/>
        <v>4.9999999999999822E-2</v>
      </c>
      <c r="AR36" s="473" t="s">
        <v>123</v>
      </c>
      <c r="AS36" s="190"/>
      <c r="AT36" s="190"/>
      <c r="AU36" s="494">
        <f>AU31+AU32+AU33+AU34+AU35</f>
        <v>1.1937864745214704</v>
      </c>
      <c r="AV36" s="608"/>
      <c r="AX36" s="605">
        <f t="shared" ref="AX36" si="31">SUM(AX31:AX35)</f>
        <v>-392</v>
      </c>
      <c r="AY36" s="479">
        <f>AY31+AY32+AY33+AY34+AY35</f>
        <v>-0.13</v>
      </c>
      <c r="AZ36" s="513">
        <v>0</v>
      </c>
      <c r="BA36" s="147"/>
      <c r="BB36" s="78"/>
      <c r="BC36" s="607">
        <f t="shared" ref="BC36" si="32">SUM(BC31:BC35)</f>
        <v>-18.187519526435803</v>
      </c>
      <c r="BD36" s="608"/>
    </row>
    <row r="37" spans="1:56" ht="17.100000000000001" customHeight="1">
      <c r="A37" s="414"/>
      <c r="B37" s="417"/>
      <c r="C37" s="425"/>
      <c r="D37" s="343"/>
      <c r="E37" s="343"/>
      <c r="F37" s="118"/>
      <c r="G37" s="247"/>
      <c r="H37" s="231"/>
      <c r="I37" s="101"/>
      <c r="J37" s="47"/>
      <c r="K37" s="46"/>
      <c r="L37" s="47"/>
      <c r="M37" s="46"/>
      <c r="N37" s="47"/>
      <c r="O37" s="46"/>
      <c r="P37" s="55"/>
      <c r="Q37" s="211"/>
      <c r="R37" s="222"/>
      <c r="S37" s="88"/>
      <c r="T37" s="24"/>
      <c r="U37" s="24"/>
      <c r="V37" s="24"/>
      <c r="W37" s="24"/>
      <c r="X37" s="24"/>
      <c r="Y37" s="431"/>
      <c r="Z37" s="431"/>
      <c r="AA37" s="445"/>
      <c r="AB37" s="261"/>
      <c r="AC37" s="438"/>
      <c r="AD37" s="463"/>
      <c r="AE37" s="171"/>
      <c r="AF37" s="88">
        <v>0</v>
      </c>
      <c r="AG37" s="14">
        <v>7.67</v>
      </c>
      <c r="AH37" s="14">
        <v>0</v>
      </c>
      <c r="AI37" s="14">
        <v>0</v>
      </c>
      <c r="AJ37" s="64">
        <v>0</v>
      </c>
      <c r="AK37" s="301">
        <f>AK31+AK32+AK33+AK34+AK35</f>
        <v>0.74193548387096775</v>
      </c>
      <c r="AL37" s="134">
        <v>0</v>
      </c>
      <c r="AM37" s="24">
        <v>0</v>
      </c>
      <c r="AN37" s="24">
        <v>0</v>
      </c>
      <c r="AO37" s="453"/>
      <c r="AP37" s="453"/>
      <c r="AQ37" s="469"/>
      <c r="AR37" s="474"/>
      <c r="AS37" s="191"/>
      <c r="AT37" s="191"/>
      <c r="AU37" s="495"/>
      <c r="AV37" s="609"/>
      <c r="AX37" s="606"/>
      <c r="AY37" s="453"/>
      <c r="AZ37" s="514"/>
      <c r="BA37" s="148"/>
      <c r="BB37" s="79"/>
      <c r="BC37" s="520"/>
      <c r="BD37" s="609"/>
    </row>
    <row r="38" spans="1:56" ht="17.100000000000001" customHeight="1">
      <c r="A38" s="414"/>
      <c r="B38" s="417"/>
      <c r="C38" s="381" t="s">
        <v>55</v>
      </c>
      <c r="D38" s="420" t="s">
        <v>75</v>
      </c>
      <c r="E38" s="420"/>
      <c r="F38" s="70"/>
      <c r="G38" s="241">
        <v>15</v>
      </c>
      <c r="I38" s="95">
        <v>-60</v>
      </c>
      <c r="J38" s="33"/>
      <c r="K38" s="10">
        <v>-60</v>
      </c>
      <c r="L38" s="37"/>
      <c r="M38" s="27">
        <v>0</v>
      </c>
      <c r="N38" s="39"/>
      <c r="O38" s="32">
        <f t="shared" si="0"/>
        <v>-60</v>
      </c>
      <c r="P38" s="32"/>
      <c r="Q38" s="233">
        <f t="shared" si="4"/>
        <v>-0.32608695652173914</v>
      </c>
      <c r="R38" s="220"/>
      <c r="S38" s="158" t="s">
        <v>91</v>
      </c>
      <c r="T38" s="4" t="s">
        <v>108</v>
      </c>
      <c r="U38" s="4">
        <v>0</v>
      </c>
      <c r="V38" s="4">
        <v>16</v>
      </c>
      <c r="W38" s="42">
        <f>V38-U38</f>
        <v>16</v>
      </c>
      <c r="X38" s="159" t="s">
        <v>96</v>
      </c>
      <c r="Y38" s="4">
        <v>1</v>
      </c>
      <c r="Z38" s="4">
        <v>0.95</v>
      </c>
      <c r="AA38" s="265">
        <f t="shared" si="14"/>
        <v>-5.0000000000000044E-2</v>
      </c>
      <c r="AB38" s="259"/>
      <c r="AC38" s="268">
        <f t="shared" ref="AC38:AC41" si="33">POWER(Q38*POWER(AA38,2),1/3)</f>
        <v>-9.3416690786824061E-2</v>
      </c>
      <c r="AD38" s="205">
        <f t="shared" ref="AD38:AD41" si="34">-AC38*G38</f>
        <v>1.4012503618023608</v>
      </c>
      <c r="AE38" s="167"/>
      <c r="AF38" s="122"/>
      <c r="AG38" s="4">
        <v>22</v>
      </c>
      <c r="AH38" s="4">
        <v>0</v>
      </c>
      <c r="AI38" s="4">
        <v>0</v>
      </c>
      <c r="AJ38" s="62">
        <v>44</v>
      </c>
      <c r="AK38" s="296">
        <f t="shared" ref="AK38:AK41" si="35">AJ38/62</f>
        <v>0.70967741935483875</v>
      </c>
      <c r="AL38" s="122">
        <v>16</v>
      </c>
      <c r="AM38" s="4">
        <v>10</v>
      </c>
      <c r="AN38" s="30">
        <f>AM38-AL38</f>
        <v>-6</v>
      </c>
      <c r="AO38" s="4">
        <v>0.95</v>
      </c>
      <c r="AP38" s="8">
        <v>0.96</v>
      </c>
      <c r="AQ38" s="295">
        <f t="shared" ref="AQ38:AQ41" si="36">AP38-AO38</f>
        <v>1.0000000000000009E-2</v>
      </c>
      <c r="AR38" s="271">
        <f t="shared" ref="AR38:AR41" si="37">POWER(AK38*POWER(AQ38,2),1/3)</f>
        <v>4.140190542847158E-2</v>
      </c>
      <c r="AS38" s="68"/>
      <c r="AT38" s="68"/>
      <c r="AU38" s="85">
        <f>AR38*G38</f>
        <v>0.62102858142707373</v>
      </c>
      <c r="AV38" s="178"/>
      <c r="AX38" s="139">
        <f>AJ38+O38</f>
        <v>-16</v>
      </c>
      <c r="AY38" s="43">
        <f>AQ38+AA38</f>
        <v>-4.0000000000000036E-2</v>
      </c>
      <c r="AZ38" s="60">
        <f t="shared" ref="AZ38:AZ41" si="38">POWER(AX38*POWER(AY38,2),1/3)</f>
        <v>-0.29472251989123111</v>
      </c>
      <c r="BA38" s="60"/>
      <c r="BB38" s="61"/>
      <c r="BC38" s="81">
        <f>G38*AZ38</f>
        <v>-4.420837798368467</v>
      </c>
      <c r="BD38" s="140"/>
    </row>
    <row r="39" spans="1:56" ht="17.100000000000001" customHeight="1">
      <c r="A39" s="414"/>
      <c r="B39" s="417"/>
      <c r="C39" s="381"/>
      <c r="D39" s="420" t="s">
        <v>76</v>
      </c>
      <c r="E39" s="420"/>
      <c r="F39" s="70"/>
      <c r="G39" s="241">
        <v>15</v>
      </c>
      <c r="I39" s="95">
        <v>-122</v>
      </c>
      <c r="J39" s="33"/>
      <c r="K39" s="10">
        <v>-120</v>
      </c>
      <c r="L39" s="37"/>
      <c r="M39" s="27">
        <v>-48</v>
      </c>
      <c r="N39" s="40"/>
      <c r="O39" s="32">
        <f t="shared" si="0"/>
        <v>-168</v>
      </c>
      <c r="P39" s="32"/>
      <c r="Q39" s="233">
        <f t="shared" si="4"/>
        <v>-0.91304347826086951</v>
      </c>
      <c r="R39" s="220"/>
      <c r="S39" s="158" t="s">
        <v>92</v>
      </c>
      <c r="T39" s="4" t="s">
        <v>109</v>
      </c>
      <c r="U39" s="4">
        <v>5</v>
      </c>
      <c r="V39" s="4">
        <v>10</v>
      </c>
      <c r="W39" s="42">
        <f>V39-U39</f>
        <v>5</v>
      </c>
      <c r="X39" s="159" t="s">
        <v>99</v>
      </c>
      <c r="Y39" s="4">
        <v>0.7</v>
      </c>
      <c r="Z39" s="4">
        <v>0.55000000000000004</v>
      </c>
      <c r="AA39" s="265">
        <f t="shared" si="14"/>
        <v>-0.14999999999999991</v>
      </c>
      <c r="AB39" s="259"/>
      <c r="AC39" s="268">
        <f t="shared" si="33"/>
        <v>-0.27387853257409328</v>
      </c>
      <c r="AD39" s="205">
        <f t="shared" si="34"/>
        <v>4.1081779886113994</v>
      </c>
      <c r="AE39" s="167"/>
      <c r="AF39" s="122"/>
      <c r="AG39" s="4">
        <v>56</v>
      </c>
      <c r="AH39" s="4">
        <v>22</v>
      </c>
      <c r="AI39" s="4"/>
      <c r="AJ39" s="62">
        <v>58</v>
      </c>
      <c r="AK39" s="296">
        <f t="shared" si="35"/>
        <v>0.93548387096774188</v>
      </c>
      <c r="AL39" s="122">
        <v>10</v>
      </c>
      <c r="AM39" s="4">
        <v>7</v>
      </c>
      <c r="AN39" s="30">
        <f>AM39-AL39</f>
        <v>-3</v>
      </c>
      <c r="AO39" s="4">
        <v>0.55000000000000004</v>
      </c>
      <c r="AP39" s="8">
        <v>0.6</v>
      </c>
      <c r="AQ39" s="295">
        <f t="shared" si="36"/>
        <v>4.9999999999999933E-2</v>
      </c>
      <c r="AR39" s="271">
        <f t="shared" si="37"/>
        <v>0.13273703250597904</v>
      </c>
      <c r="AS39" s="68"/>
      <c r="AT39" s="68"/>
      <c r="AU39" s="85">
        <f>AR39*G39</f>
        <v>1.9910554875896855</v>
      </c>
      <c r="AV39" s="178"/>
      <c r="AX39" s="139">
        <f>AJ39+O39</f>
        <v>-110</v>
      </c>
      <c r="AY39" s="43">
        <f>AQ39+AA39</f>
        <v>-9.9999999999999978E-2</v>
      </c>
      <c r="AZ39" s="60">
        <f t="shared" si="38"/>
        <v>-1.032280115456367</v>
      </c>
      <c r="BA39" s="60"/>
      <c r="BB39" s="61"/>
      <c r="BC39" s="81">
        <f>G39*AZ39</f>
        <v>-15.484201731845506</v>
      </c>
      <c r="BD39" s="141" t="s">
        <v>119</v>
      </c>
    </row>
    <row r="40" spans="1:56" ht="17.100000000000001" customHeight="1">
      <c r="A40" s="414"/>
      <c r="B40" s="417"/>
      <c r="C40" s="381"/>
      <c r="D40" s="420" t="s">
        <v>77</v>
      </c>
      <c r="E40" s="420"/>
      <c r="F40" s="70"/>
      <c r="G40" s="241">
        <v>15</v>
      </c>
      <c r="I40" s="95">
        <v>0</v>
      </c>
      <c r="J40" s="33"/>
      <c r="K40" s="10">
        <v>0</v>
      </c>
      <c r="L40" s="37"/>
      <c r="M40" s="27">
        <v>0</v>
      </c>
      <c r="N40" s="41"/>
      <c r="O40" s="32">
        <f t="shared" si="0"/>
        <v>0</v>
      </c>
      <c r="P40" s="32"/>
      <c r="Q40" s="233">
        <f t="shared" si="4"/>
        <v>0</v>
      </c>
      <c r="R40" s="220"/>
      <c r="S40" s="158" t="s">
        <v>89</v>
      </c>
      <c r="T40" s="4" t="s">
        <v>110</v>
      </c>
      <c r="U40" s="4"/>
      <c r="V40" s="4"/>
      <c r="W40" s="21"/>
      <c r="X40" s="159" t="s">
        <v>101</v>
      </c>
      <c r="Y40" s="4"/>
      <c r="Z40" s="4"/>
      <c r="AA40" s="265">
        <f t="shared" si="14"/>
        <v>0</v>
      </c>
      <c r="AB40" s="259"/>
      <c r="AC40" s="268">
        <f t="shared" si="33"/>
        <v>0</v>
      </c>
      <c r="AD40" s="205">
        <f t="shared" si="34"/>
        <v>0</v>
      </c>
      <c r="AE40" s="167"/>
      <c r="AF40" s="122"/>
      <c r="AG40" s="4"/>
      <c r="AH40" s="4"/>
      <c r="AI40" s="4"/>
      <c r="AJ40" s="62">
        <v>0</v>
      </c>
      <c r="AK40" s="296">
        <f t="shared" si="35"/>
        <v>0</v>
      </c>
      <c r="AL40" s="122"/>
      <c r="AM40" s="4"/>
      <c r="AN40" s="4"/>
      <c r="AO40" s="4"/>
      <c r="AP40" s="4"/>
      <c r="AQ40" s="295">
        <f t="shared" si="36"/>
        <v>0</v>
      </c>
      <c r="AR40" s="271">
        <f t="shared" si="37"/>
        <v>0</v>
      </c>
      <c r="AS40" s="69"/>
      <c r="AT40" s="69"/>
      <c r="AU40" s="85">
        <f>AR40*G40</f>
        <v>0</v>
      </c>
      <c r="AV40" s="178"/>
      <c r="AX40" s="139">
        <f>AJ40+O40</f>
        <v>0</v>
      </c>
      <c r="AY40" s="43">
        <f>AQ40+AA40</f>
        <v>0</v>
      </c>
      <c r="AZ40" s="60">
        <f t="shared" si="38"/>
        <v>0</v>
      </c>
      <c r="BA40" s="61"/>
      <c r="BB40" s="61"/>
      <c r="BC40" s="81">
        <f>G40*AZ40</f>
        <v>0</v>
      </c>
      <c r="BD40" s="140"/>
    </row>
    <row r="41" spans="1:56" ht="17.100000000000001" customHeight="1">
      <c r="A41" s="414"/>
      <c r="B41" s="417"/>
      <c r="C41" s="381"/>
      <c r="D41" s="420" t="s">
        <v>78</v>
      </c>
      <c r="E41" s="420"/>
      <c r="F41" s="70"/>
      <c r="G41" s="241">
        <v>15</v>
      </c>
      <c r="I41" s="95">
        <v>0</v>
      </c>
      <c r="J41" s="33"/>
      <c r="K41" s="10">
        <v>0</v>
      </c>
      <c r="L41" s="37"/>
      <c r="M41" s="27">
        <v>0</v>
      </c>
      <c r="N41" s="39"/>
      <c r="O41" s="32">
        <f t="shared" si="0"/>
        <v>0</v>
      </c>
      <c r="P41" s="32"/>
      <c r="Q41" s="233">
        <f t="shared" si="4"/>
        <v>0</v>
      </c>
      <c r="R41" s="220"/>
      <c r="S41" s="158" t="s">
        <v>93</v>
      </c>
      <c r="T41" s="4" t="s">
        <v>111</v>
      </c>
      <c r="U41" s="4"/>
      <c r="V41" s="4"/>
      <c r="W41" s="21"/>
      <c r="X41" s="159" t="s">
        <v>97</v>
      </c>
      <c r="Y41" s="4"/>
      <c r="Z41" s="4"/>
      <c r="AA41" s="265">
        <f t="shared" si="14"/>
        <v>0</v>
      </c>
      <c r="AB41" s="259"/>
      <c r="AC41" s="268">
        <f t="shared" si="33"/>
        <v>0</v>
      </c>
      <c r="AD41" s="205">
        <f t="shared" si="34"/>
        <v>0</v>
      </c>
      <c r="AE41" s="167"/>
      <c r="AF41" s="122"/>
      <c r="AG41" s="4"/>
      <c r="AH41" s="4"/>
      <c r="AI41" s="4"/>
      <c r="AJ41" s="62">
        <v>0</v>
      </c>
      <c r="AK41" s="296">
        <f t="shared" si="35"/>
        <v>0</v>
      </c>
      <c r="AL41" s="122"/>
      <c r="AM41" s="4"/>
      <c r="AN41" s="4"/>
      <c r="AO41" s="4"/>
      <c r="AP41" s="4"/>
      <c r="AQ41" s="295">
        <f t="shared" si="36"/>
        <v>0</v>
      </c>
      <c r="AR41" s="271">
        <f t="shared" si="37"/>
        <v>0</v>
      </c>
      <c r="AS41" s="69"/>
      <c r="AT41" s="69"/>
      <c r="AU41" s="85">
        <f>AR41*G41</f>
        <v>0</v>
      </c>
      <c r="AV41" s="178"/>
      <c r="AX41" s="139">
        <f>AJ41+O41</f>
        <v>0</v>
      </c>
      <c r="AY41" s="43">
        <f>AQ41+AA41</f>
        <v>0</v>
      </c>
      <c r="AZ41" s="60">
        <f t="shared" si="38"/>
        <v>0</v>
      </c>
      <c r="BA41" s="61"/>
      <c r="BB41" s="61"/>
      <c r="BC41" s="81">
        <f>G41*AZ41</f>
        <v>0</v>
      </c>
      <c r="BD41" s="140"/>
    </row>
    <row r="42" spans="1:56" ht="17.100000000000001" customHeight="1">
      <c r="A42" s="414"/>
      <c r="B42" s="417"/>
      <c r="C42" s="381"/>
      <c r="D42" s="421" t="s">
        <v>54</v>
      </c>
      <c r="E42" s="421"/>
      <c r="F42" s="119" t="s">
        <v>1</v>
      </c>
      <c r="G42" s="248">
        <f>SUM(G38:G41)</f>
        <v>60</v>
      </c>
      <c r="H42" s="230"/>
      <c r="I42" s="102">
        <f>SUM(I38:I41)</f>
        <v>-182</v>
      </c>
      <c r="J42" s="48"/>
      <c r="K42" s="57">
        <f>SUM(K38:K41)</f>
        <v>-180</v>
      </c>
      <c r="L42" s="48"/>
      <c r="M42" s="57">
        <f>SUM(M38:M41)</f>
        <v>-48</v>
      </c>
      <c r="N42" s="48"/>
      <c r="O42" s="57">
        <f>SUM(O38:O41)</f>
        <v>-228</v>
      </c>
      <c r="P42" s="48"/>
      <c r="Q42" s="212">
        <f>SUM(Q38:Q41)</f>
        <v>-1.2391304347826086</v>
      </c>
      <c r="R42" s="222"/>
      <c r="S42" s="89"/>
      <c r="T42" s="49">
        <v>0</v>
      </c>
      <c r="U42" s="49">
        <v>0</v>
      </c>
      <c r="V42" s="49">
        <v>0</v>
      </c>
      <c r="W42" s="49">
        <v>0</v>
      </c>
      <c r="X42" s="49">
        <v>0</v>
      </c>
      <c r="Y42" s="432">
        <f>Y38+Y39+Y40+Y41</f>
        <v>1.7</v>
      </c>
      <c r="Z42" s="432">
        <f>Z38+Z39+Z40+Z41</f>
        <v>1.5</v>
      </c>
      <c r="AA42" s="434">
        <f>Z42-Y42</f>
        <v>-0.19999999999999996</v>
      </c>
      <c r="AB42" s="259"/>
      <c r="AC42" s="439">
        <v>0</v>
      </c>
      <c r="AD42" s="464">
        <f>AD38+AD39+AD40+AD41</f>
        <v>5.50942835041376</v>
      </c>
      <c r="AE42" s="171"/>
      <c r="AF42" s="102">
        <f>SUM(AF38:AF41)</f>
        <v>0</v>
      </c>
      <c r="AG42" s="57">
        <f t="shared" ref="AG42:AJ42" si="39">SUM(AG38:AG41)</f>
        <v>78</v>
      </c>
      <c r="AH42" s="57">
        <f t="shared" si="39"/>
        <v>22</v>
      </c>
      <c r="AI42" s="57">
        <f t="shared" si="39"/>
        <v>0</v>
      </c>
      <c r="AJ42" s="63">
        <f t="shared" si="39"/>
        <v>102</v>
      </c>
      <c r="AK42" s="302">
        <v>0</v>
      </c>
      <c r="AL42" s="135">
        <v>0</v>
      </c>
      <c r="AM42" s="49">
        <v>0</v>
      </c>
      <c r="AN42" s="49">
        <v>0</v>
      </c>
      <c r="AO42" s="454">
        <f>AO38+AO39+AO40+AO41</f>
        <v>1.5</v>
      </c>
      <c r="AP42" s="454">
        <f>AP38+AP39+AP40+AP41</f>
        <v>1.56</v>
      </c>
      <c r="AQ42" s="466">
        <f>AP42-AO42</f>
        <v>6.0000000000000053E-2</v>
      </c>
      <c r="AR42" s="471" t="s">
        <v>123</v>
      </c>
      <c r="AS42" s="190"/>
      <c r="AT42" s="190"/>
      <c r="AU42" s="487">
        <f>AU38+AU39+AU40+AU41</f>
        <v>2.6120840690167593</v>
      </c>
      <c r="AV42" s="593"/>
      <c r="AX42" s="591">
        <f>SUM(AX38:AX41)</f>
        <v>-126</v>
      </c>
      <c r="AY42" s="478">
        <f>AY38+AY39+AY40+AY41</f>
        <v>-0.14000000000000001</v>
      </c>
      <c r="AZ42" s="515">
        <v>0</v>
      </c>
      <c r="BA42" s="193"/>
      <c r="BB42" s="194"/>
      <c r="BC42" s="478">
        <f>BC38+BC39+BC40+BC41</f>
        <v>-19.905039530213973</v>
      </c>
      <c r="BD42" s="593"/>
    </row>
    <row r="43" spans="1:56" ht="17.100000000000001" customHeight="1">
      <c r="A43" s="414"/>
      <c r="B43" s="417"/>
      <c r="C43" s="381"/>
      <c r="D43" s="421"/>
      <c r="E43" s="421"/>
      <c r="F43" s="119"/>
      <c r="G43" s="249"/>
      <c r="H43" s="231"/>
      <c r="I43" s="103"/>
      <c r="J43" s="50"/>
      <c r="K43" s="48"/>
      <c r="L43" s="50"/>
      <c r="M43" s="48"/>
      <c r="N43" s="50"/>
      <c r="O43" s="48"/>
      <c r="P43" s="50"/>
      <c r="Q43" s="212"/>
      <c r="R43" s="222"/>
      <c r="S43" s="89"/>
      <c r="T43" s="49"/>
      <c r="U43" s="49"/>
      <c r="V43" s="49"/>
      <c r="W43" s="49"/>
      <c r="X43" s="49"/>
      <c r="Y43" s="432"/>
      <c r="Z43" s="432"/>
      <c r="AA43" s="434"/>
      <c r="AB43" s="259"/>
      <c r="AC43" s="439"/>
      <c r="AD43" s="464"/>
      <c r="AE43" s="171"/>
      <c r="AF43" s="89"/>
      <c r="AG43" s="15"/>
      <c r="AH43" s="15"/>
      <c r="AI43" s="15"/>
      <c r="AJ43" s="64"/>
      <c r="AK43" s="303"/>
      <c r="AL43" s="135">
        <v>0</v>
      </c>
      <c r="AM43" s="49">
        <v>0</v>
      </c>
      <c r="AN43" s="49">
        <v>0</v>
      </c>
      <c r="AO43" s="455"/>
      <c r="AP43" s="455"/>
      <c r="AQ43" s="467"/>
      <c r="AR43" s="472"/>
      <c r="AS43" s="191"/>
      <c r="AT43" s="191"/>
      <c r="AU43" s="488"/>
      <c r="AV43" s="594"/>
      <c r="AX43" s="592"/>
      <c r="AY43" s="455"/>
      <c r="AZ43" s="516"/>
      <c r="BA43" s="195"/>
      <c r="BB43" s="196"/>
      <c r="BC43" s="455"/>
      <c r="BD43" s="594"/>
    </row>
    <row r="44" spans="1:56" ht="17.100000000000001" customHeight="1">
      <c r="A44" s="414"/>
      <c r="B44" s="417"/>
      <c r="C44" s="407" t="s">
        <v>56</v>
      </c>
      <c r="D44" s="408"/>
      <c r="E44" s="409"/>
      <c r="F44" s="120" t="s">
        <v>1</v>
      </c>
      <c r="G44" s="250">
        <f>G24+G29+G36+G42</f>
        <v>300</v>
      </c>
      <c r="I44" s="104">
        <f>I24+I29+I36+I42</f>
        <v>-1198</v>
      </c>
      <c r="J44" s="64"/>
      <c r="K44" s="63">
        <f>K24+K29+K36+K42</f>
        <v>-875</v>
      </c>
      <c r="L44" s="64"/>
      <c r="M44" s="63">
        <f>M24+M29+M36+M42</f>
        <v>-272</v>
      </c>
      <c r="N44" s="65"/>
      <c r="O44" s="63">
        <f>O24+O29+O36+O42</f>
        <v>-1147</v>
      </c>
      <c r="P44" s="66"/>
      <c r="Q44" s="234"/>
      <c r="R44" s="223"/>
      <c r="S44" s="90"/>
      <c r="T44" s="64">
        <v>0</v>
      </c>
      <c r="U44" s="64">
        <v>0</v>
      </c>
      <c r="V44" s="64">
        <v>0</v>
      </c>
      <c r="W44" s="64">
        <v>0</v>
      </c>
      <c r="X44" s="64">
        <v>0</v>
      </c>
      <c r="Y44" s="433">
        <v>10.8</v>
      </c>
      <c r="Z44" s="433">
        <v>9.06</v>
      </c>
      <c r="AA44" s="443">
        <f>Z44-Y44</f>
        <v>-1.7400000000000002</v>
      </c>
      <c r="AB44" s="222"/>
      <c r="AC44" s="440">
        <v>0</v>
      </c>
      <c r="AD44" s="465">
        <v>-12.9</v>
      </c>
      <c r="AE44" s="169"/>
      <c r="AF44" s="90">
        <v>60</v>
      </c>
      <c r="AG44" s="62">
        <v>170</v>
      </c>
      <c r="AH44" s="62">
        <v>70</v>
      </c>
      <c r="AI44" s="62">
        <v>46</v>
      </c>
      <c r="AJ44" s="62">
        <v>346</v>
      </c>
      <c r="AK44" s="304">
        <v>0</v>
      </c>
      <c r="AL44" s="105">
        <v>0</v>
      </c>
      <c r="AM44" s="64">
        <v>0</v>
      </c>
      <c r="AN44" s="64">
        <v>0</v>
      </c>
      <c r="AO44" s="456">
        <v>7.92</v>
      </c>
      <c r="AP44" s="456">
        <v>8.85</v>
      </c>
      <c r="AQ44" s="476">
        <f>AP44-AO44</f>
        <v>0.92999999999999972</v>
      </c>
      <c r="AR44" s="471" t="s">
        <v>123</v>
      </c>
      <c r="AS44" s="190"/>
      <c r="AT44" s="190"/>
      <c r="AU44" s="489">
        <v>7.3</v>
      </c>
      <c r="AV44" s="600"/>
      <c r="AX44" s="595">
        <v>-801</v>
      </c>
      <c r="AY44" s="456">
        <v>-0.8</v>
      </c>
      <c r="AZ44" s="517">
        <v>0</v>
      </c>
      <c r="BA44" s="190"/>
      <c r="BB44" s="197"/>
      <c r="BC44" s="507">
        <v>-4</v>
      </c>
      <c r="BD44" s="600"/>
    </row>
    <row r="45" spans="1:56" ht="17.100000000000001" customHeight="1">
      <c r="A45" s="414"/>
      <c r="B45" s="417"/>
      <c r="C45" s="410"/>
      <c r="D45" s="411"/>
      <c r="E45" s="412"/>
      <c r="F45" s="120"/>
      <c r="G45" s="251"/>
      <c r="H45" s="232"/>
      <c r="I45" s="105"/>
      <c r="J45" s="106"/>
      <c r="K45" s="64"/>
      <c r="L45" s="106"/>
      <c r="M45" s="64"/>
      <c r="N45" s="106"/>
      <c r="O45" s="66"/>
      <c r="P45" s="106"/>
      <c r="Q45" s="234"/>
      <c r="R45" s="223"/>
      <c r="S45" s="90"/>
      <c r="T45" s="64"/>
      <c r="U45" s="64"/>
      <c r="V45" s="64"/>
      <c r="W45" s="64"/>
      <c r="X45" s="64"/>
      <c r="Y45" s="433"/>
      <c r="Z45" s="433"/>
      <c r="AA45" s="443"/>
      <c r="AB45" s="222"/>
      <c r="AC45" s="440"/>
      <c r="AD45" s="465"/>
      <c r="AE45" s="169"/>
      <c r="AF45" s="90"/>
      <c r="AG45" s="62"/>
      <c r="AH45" s="125"/>
      <c r="AI45" s="62"/>
      <c r="AJ45" s="64"/>
      <c r="AK45" s="305"/>
      <c r="AL45" s="105">
        <v>0</v>
      </c>
      <c r="AM45" s="64">
        <v>0</v>
      </c>
      <c r="AN45" s="64">
        <v>0</v>
      </c>
      <c r="AO45" s="457"/>
      <c r="AP45" s="457"/>
      <c r="AQ45" s="477"/>
      <c r="AR45" s="472"/>
      <c r="AS45" s="191"/>
      <c r="AT45" s="191"/>
      <c r="AU45" s="490"/>
      <c r="AV45" s="601"/>
      <c r="AX45" s="596"/>
      <c r="AY45" s="457"/>
      <c r="AZ45" s="518"/>
      <c r="BA45" s="191"/>
      <c r="BB45" s="198"/>
      <c r="BC45" s="508"/>
      <c r="BD45" s="601"/>
    </row>
    <row r="46" spans="1:56" ht="17.100000000000001" customHeight="1">
      <c r="A46" s="414"/>
      <c r="B46" s="407" t="s">
        <v>57</v>
      </c>
      <c r="C46" s="408"/>
      <c r="D46" s="408"/>
      <c r="E46" s="409"/>
      <c r="F46" s="70" t="s">
        <v>1</v>
      </c>
      <c r="G46" s="252">
        <v>580</v>
      </c>
      <c r="I46" s="95">
        <v>-2600</v>
      </c>
      <c r="J46" s="34"/>
      <c r="K46" s="10">
        <v>-1800</v>
      </c>
      <c r="L46" s="11"/>
      <c r="M46" s="27">
        <v>-346</v>
      </c>
      <c r="N46" s="53"/>
      <c r="O46" s="32">
        <f t="shared" si="0"/>
        <v>-2146</v>
      </c>
      <c r="P46" s="38"/>
      <c r="Q46" s="235"/>
      <c r="R46" s="224"/>
      <c r="S46" s="158"/>
      <c r="T46" s="7">
        <v>0</v>
      </c>
      <c r="U46" s="7">
        <v>0</v>
      </c>
      <c r="V46" s="7">
        <v>0</v>
      </c>
      <c r="W46" s="22">
        <v>0</v>
      </c>
      <c r="X46" s="161">
        <v>0</v>
      </c>
      <c r="Y46" s="427">
        <v>21</v>
      </c>
      <c r="Z46" s="427">
        <v>15</v>
      </c>
      <c r="AA46" s="434">
        <f>Z46-Y46</f>
        <v>-6</v>
      </c>
      <c r="AB46" s="259"/>
      <c r="AC46" s="441">
        <v>0</v>
      </c>
      <c r="AD46" s="446">
        <v>-20.6</v>
      </c>
      <c r="AE46" s="169"/>
      <c r="AF46" s="122">
        <v>85</v>
      </c>
      <c r="AG46" s="4">
        <v>250</v>
      </c>
      <c r="AH46" s="4">
        <v>125</v>
      </c>
      <c r="AI46" s="4">
        <v>58</v>
      </c>
      <c r="AJ46" s="62">
        <v>497</v>
      </c>
      <c r="AK46" s="306">
        <v>0</v>
      </c>
      <c r="AL46" s="136">
        <v>0</v>
      </c>
      <c r="AM46" s="7">
        <v>0</v>
      </c>
      <c r="AN46" s="7">
        <v>0</v>
      </c>
      <c r="AO46" s="458">
        <v>15</v>
      </c>
      <c r="AP46" s="458">
        <v>19</v>
      </c>
      <c r="AQ46" s="466">
        <f>AP46-AO46</f>
        <v>4</v>
      </c>
      <c r="AR46" s="471" t="s">
        <v>123</v>
      </c>
      <c r="AS46" s="190"/>
      <c r="AT46" s="190"/>
      <c r="AU46" s="491">
        <v>8</v>
      </c>
      <c r="AV46" s="600"/>
      <c r="AX46" s="597">
        <v>-1.649</v>
      </c>
      <c r="AY46" s="458">
        <v>-3</v>
      </c>
      <c r="AZ46" s="501">
        <v>0</v>
      </c>
      <c r="BA46" s="199"/>
      <c r="BB46" s="200"/>
      <c r="BC46" s="504">
        <v>-5</v>
      </c>
      <c r="BD46" s="602"/>
    </row>
    <row r="47" spans="1:56" ht="17.100000000000001" customHeight="1">
      <c r="A47" s="415"/>
      <c r="B47" s="410"/>
      <c r="C47" s="411"/>
      <c r="D47" s="411"/>
      <c r="E47" s="412"/>
      <c r="F47" s="70"/>
      <c r="G47" s="253"/>
      <c r="H47" s="232"/>
      <c r="I47" s="107"/>
      <c r="J47" s="51"/>
      <c r="K47" s="11"/>
      <c r="L47" s="52"/>
      <c r="M47" s="28"/>
      <c r="N47" s="54"/>
      <c r="O47" s="38"/>
      <c r="P47" s="32"/>
      <c r="Q47" s="236"/>
      <c r="R47" s="223"/>
      <c r="S47" s="158"/>
      <c r="T47" s="7"/>
      <c r="U47" s="7"/>
      <c r="V47" s="7"/>
      <c r="W47" s="22"/>
      <c r="X47" s="161"/>
      <c r="Y47" s="427"/>
      <c r="Z47" s="427"/>
      <c r="AA47" s="434"/>
      <c r="AB47" s="259"/>
      <c r="AC47" s="441"/>
      <c r="AD47" s="446"/>
      <c r="AE47" s="169"/>
      <c r="AF47" s="122"/>
      <c r="AG47" s="4"/>
      <c r="AH47" s="4"/>
      <c r="AI47" s="4"/>
      <c r="AJ47" s="64"/>
      <c r="AK47" s="307"/>
      <c r="AL47" s="136">
        <v>0</v>
      </c>
      <c r="AM47" s="7">
        <v>0</v>
      </c>
      <c r="AN47" s="7">
        <v>0</v>
      </c>
      <c r="AO47" s="459"/>
      <c r="AP47" s="459"/>
      <c r="AQ47" s="467"/>
      <c r="AR47" s="472"/>
      <c r="AS47" s="191"/>
      <c r="AT47" s="191"/>
      <c r="AU47" s="492"/>
      <c r="AV47" s="601"/>
      <c r="AX47" s="598"/>
      <c r="AY47" s="459"/>
      <c r="AZ47" s="502"/>
      <c r="BA47" s="201"/>
      <c r="BB47" s="202"/>
      <c r="BC47" s="505"/>
      <c r="BD47" s="603"/>
    </row>
    <row r="48" spans="1:56" ht="17.100000000000001" customHeight="1">
      <c r="A48" s="407" t="s">
        <v>58</v>
      </c>
      <c r="B48" s="408"/>
      <c r="C48" s="408"/>
      <c r="D48" s="408"/>
      <c r="E48" s="409"/>
      <c r="F48" s="70" t="s">
        <v>1</v>
      </c>
      <c r="G48" s="254">
        <v>1000</v>
      </c>
      <c r="I48" s="95">
        <v>-1558</v>
      </c>
      <c r="J48" s="9"/>
      <c r="K48" s="10">
        <v>-1210</v>
      </c>
      <c r="L48" s="11"/>
      <c r="M48" s="27">
        <v>-346</v>
      </c>
      <c r="N48" s="53"/>
      <c r="O48" s="32">
        <f t="shared" si="0"/>
        <v>-1556</v>
      </c>
      <c r="P48" s="38"/>
      <c r="Q48" s="235"/>
      <c r="R48" s="224"/>
      <c r="S48" s="158"/>
      <c r="T48" s="7">
        <v>0</v>
      </c>
      <c r="U48" s="7">
        <v>0</v>
      </c>
      <c r="V48" s="7">
        <v>0</v>
      </c>
      <c r="W48" s="22">
        <v>0</v>
      </c>
      <c r="X48" s="161">
        <v>0</v>
      </c>
      <c r="Y48" s="427">
        <v>31</v>
      </c>
      <c r="Z48" s="427">
        <v>26</v>
      </c>
      <c r="AA48" s="434">
        <f>Z48-Y48</f>
        <v>-5</v>
      </c>
      <c r="AB48" s="259"/>
      <c r="AC48" s="441">
        <v>0</v>
      </c>
      <c r="AD48" s="446">
        <v>-18.399999999999999</v>
      </c>
      <c r="AE48" s="169"/>
      <c r="AF48" s="122">
        <v>148</v>
      </c>
      <c r="AG48" s="4">
        <v>323</v>
      </c>
      <c r="AH48" s="4">
        <v>150</v>
      </c>
      <c r="AI48" s="4">
        <v>75</v>
      </c>
      <c r="AJ48" s="62">
        <v>678</v>
      </c>
      <c r="AK48" s="306">
        <v>0</v>
      </c>
      <c r="AL48" s="136">
        <v>0</v>
      </c>
      <c r="AM48" s="7">
        <v>0</v>
      </c>
      <c r="AN48" s="7">
        <v>0</v>
      </c>
      <c r="AO48" s="458">
        <v>21</v>
      </c>
      <c r="AP48" s="458">
        <v>28</v>
      </c>
      <c r="AQ48" s="466">
        <f>AP48-AO48</f>
        <v>7</v>
      </c>
      <c r="AR48" s="481" t="s">
        <v>123</v>
      </c>
      <c r="AS48" s="190"/>
      <c r="AT48" s="190"/>
      <c r="AU48" s="491">
        <v>9</v>
      </c>
      <c r="AV48" s="600"/>
      <c r="AX48" s="597">
        <v>-878</v>
      </c>
      <c r="AY48" s="458">
        <v>-5</v>
      </c>
      <c r="AZ48" s="501">
        <v>0</v>
      </c>
      <c r="BA48" s="199"/>
      <c r="BB48" s="200"/>
      <c r="BC48" s="504">
        <v>-6</v>
      </c>
      <c r="BD48" s="602"/>
    </row>
    <row r="49" spans="1:56" ht="17.100000000000001" customHeight="1" thickBot="1">
      <c r="A49" s="410"/>
      <c r="B49" s="411"/>
      <c r="C49" s="411"/>
      <c r="D49" s="411"/>
      <c r="E49" s="412"/>
      <c r="F49" s="70"/>
      <c r="G49" s="255"/>
      <c r="H49" s="232"/>
      <c r="I49" s="108"/>
      <c r="J49" s="109"/>
      <c r="K49" s="110"/>
      <c r="L49" s="111"/>
      <c r="M49" s="112"/>
      <c r="N49" s="113"/>
      <c r="O49" s="114"/>
      <c r="P49" s="115"/>
      <c r="Q49" s="237"/>
      <c r="R49" s="223"/>
      <c r="S49" s="160"/>
      <c r="T49" s="91"/>
      <c r="U49" s="91"/>
      <c r="V49" s="91"/>
      <c r="W49" s="92"/>
      <c r="X49" s="162"/>
      <c r="Y49" s="428"/>
      <c r="Z49" s="428"/>
      <c r="AA49" s="435"/>
      <c r="AB49" s="259"/>
      <c r="AC49" s="442"/>
      <c r="AD49" s="447"/>
      <c r="AE49" s="169"/>
      <c r="AF49" s="126"/>
      <c r="AG49" s="127"/>
      <c r="AH49" s="127"/>
      <c r="AI49" s="127"/>
      <c r="AJ49" s="128"/>
      <c r="AK49" s="308"/>
      <c r="AL49" s="137">
        <v>0</v>
      </c>
      <c r="AM49" s="91">
        <v>0</v>
      </c>
      <c r="AN49" s="91">
        <v>0</v>
      </c>
      <c r="AO49" s="460"/>
      <c r="AP49" s="460"/>
      <c r="AQ49" s="475"/>
      <c r="AR49" s="482"/>
      <c r="AS49" s="192"/>
      <c r="AT49" s="192"/>
      <c r="AU49" s="493"/>
      <c r="AV49" s="601"/>
      <c r="AX49" s="599"/>
      <c r="AY49" s="460"/>
      <c r="AZ49" s="503"/>
      <c r="BA49" s="203"/>
      <c r="BB49" s="204"/>
      <c r="BC49" s="506"/>
      <c r="BD49" s="604"/>
    </row>
    <row r="50" spans="1:56" s="616" customFormat="1">
      <c r="F50" s="230"/>
      <c r="H50" s="230"/>
      <c r="J50" s="617"/>
      <c r="L50" s="617"/>
      <c r="Q50" s="617"/>
      <c r="R50" s="615"/>
      <c r="AA50" s="618"/>
      <c r="AB50" s="167"/>
      <c r="AD50" s="618"/>
      <c r="AE50" s="167"/>
      <c r="AU50" s="618"/>
      <c r="AW50" s="230"/>
      <c r="BB50" s="619"/>
      <c r="BC50" s="619"/>
    </row>
    <row r="51" spans="1:56" s="616" customFormat="1" ht="23.25">
      <c r="B51" s="620" t="s">
        <v>160</v>
      </c>
      <c r="C51" s="621"/>
      <c r="F51" s="230"/>
      <c r="H51" s="230"/>
      <c r="J51" s="617"/>
      <c r="K51" s="617"/>
      <c r="L51" s="617"/>
      <c r="M51" s="617"/>
      <c r="N51" s="617"/>
      <c r="O51" s="617"/>
      <c r="P51" s="617"/>
      <c r="Q51" s="617"/>
      <c r="R51" s="615"/>
      <c r="AA51" s="618"/>
      <c r="AB51" s="167"/>
      <c r="AD51" s="618"/>
      <c r="AE51" s="167"/>
      <c r="AU51" s="618"/>
      <c r="AW51" s="230"/>
      <c r="BB51" s="619"/>
      <c r="BC51" s="619"/>
    </row>
    <row r="52" spans="1:56" s="616" customFormat="1">
      <c r="F52" s="230"/>
      <c r="H52" s="230"/>
      <c r="J52" s="617"/>
      <c r="L52" s="617"/>
      <c r="Q52" s="617"/>
      <c r="R52" s="615"/>
      <c r="AA52" s="618"/>
      <c r="AB52" s="167"/>
      <c r="AD52" s="618"/>
      <c r="AE52" s="167"/>
      <c r="AU52" s="618"/>
      <c r="AW52" s="230"/>
      <c r="BB52" s="619"/>
      <c r="BC52" s="619"/>
    </row>
    <row r="53" spans="1:56" s="616" customFormat="1">
      <c r="F53" s="230"/>
      <c r="H53" s="230"/>
      <c r="J53" s="617"/>
      <c r="L53" s="617"/>
      <c r="Q53" s="617"/>
      <c r="R53" s="615"/>
      <c r="AA53" s="618"/>
      <c r="AB53" s="167"/>
      <c r="AD53" s="618"/>
      <c r="AE53" s="167"/>
      <c r="AU53" s="618"/>
      <c r="AW53" s="230"/>
      <c r="BB53" s="619"/>
      <c r="BC53" s="619"/>
    </row>
    <row r="54" spans="1:56" s="616" customFormat="1">
      <c r="F54" s="230"/>
      <c r="H54" s="230"/>
      <c r="J54" s="617"/>
      <c r="L54" s="617"/>
      <c r="Q54" s="617"/>
      <c r="R54" s="615"/>
      <c r="AA54" s="618"/>
      <c r="AB54" s="167"/>
      <c r="AD54" s="618"/>
      <c r="AE54" s="167"/>
      <c r="AU54" s="618"/>
      <c r="AW54" s="230"/>
      <c r="BB54" s="619"/>
      <c r="BC54" s="619"/>
    </row>
    <row r="55" spans="1:56" s="616" customFormat="1">
      <c r="F55" s="230"/>
      <c r="H55" s="230"/>
      <c r="J55" s="617"/>
      <c r="L55" s="617"/>
      <c r="Q55" s="617"/>
      <c r="R55" s="615"/>
      <c r="AA55" s="618"/>
      <c r="AB55" s="167"/>
      <c r="AD55" s="618"/>
      <c r="AE55" s="167"/>
      <c r="AU55" s="618"/>
      <c r="AW55" s="230"/>
      <c r="BB55" s="619"/>
      <c r="BC55" s="619"/>
    </row>
    <row r="56" spans="1:56" s="616" customFormat="1">
      <c r="F56" s="230"/>
      <c r="H56" s="230"/>
      <c r="J56" s="617"/>
      <c r="L56" s="617"/>
      <c r="Q56" s="617"/>
      <c r="R56" s="615"/>
      <c r="AA56" s="618"/>
      <c r="AB56" s="167"/>
      <c r="AD56" s="618"/>
      <c r="AE56" s="167"/>
      <c r="AU56" s="618"/>
      <c r="AW56" s="230"/>
      <c r="BB56" s="619"/>
      <c r="BC56" s="619"/>
    </row>
    <row r="57" spans="1:56" s="616" customFormat="1">
      <c r="F57" s="230"/>
      <c r="H57" s="230"/>
      <c r="J57" s="617"/>
      <c r="L57" s="617"/>
      <c r="Q57" s="617"/>
      <c r="R57" s="615"/>
      <c r="AA57" s="618"/>
      <c r="AB57" s="167"/>
      <c r="AD57" s="618"/>
      <c r="AE57" s="167"/>
      <c r="AU57" s="618"/>
      <c r="AW57" s="230"/>
      <c r="BB57" s="619"/>
      <c r="BC57" s="619"/>
    </row>
    <row r="58" spans="1:56" s="616" customFormat="1">
      <c r="F58" s="230"/>
      <c r="H58" s="230"/>
      <c r="J58" s="617"/>
      <c r="L58" s="617"/>
      <c r="Q58" s="617"/>
      <c r="R58" s="615"/>
      <c r="AA58" s="618"/>
      <c r="AB58" s="167"/>
      <c r="AD58" s="618"/>
      <c r="AE58" s="167"/>
      <c r="AU58" s="618"/>
      <c r="AW58" s="230"/>
      <c r="BB58" s="619"/>
      <c r="BC58" s="619"/>
    </row>
    <row r="59" spans="1:56" s="616" customFormat="1">
      <c r="F59" s="230"/>
      <c r="H59" s="230"/>
      <c r="J59" s="617"/>
      <c r="L59" s="617"/>
      <c r="Q59" s="617"/>
      <c r="R59" s="615"/>
      <c r="AA59" s="618"/>
      <c r="AB59" s="167"/>
      <c r="AD59" s="618"/>
      <c r="AE59" s="167"/>
      <c r="AU59" s="618"/>
      <c r="AW59" s="230"/>
      <c r="BB59" s="619"/>
      <c r="BC59" s="619"/>
    </row>
    <row r="60" spans="1:56" s="616" customFormat="1">
      <c r="F60" s="230"/>
      <c r="H60" s="230"/>
      <c r="J60" s="617"/>
      <c r="L60" s="617"/>
      <c r="Q60" s="617"/>
      <c r="R60" s="615"/>
      <c r="AA60" s="618"/>
      <c r="AB60" s="167"/>
      <c r="AD60" s="618"/>
      <c r="AE60" s="167"/>
      <c r="AU60" s="618"/>
      <c r="AW60" s="230"/>
      <c r="BB60" s="619"/>
      <c r="BC60" s="619"/>
    </row>
    <row r="61" spans="1:56" s="616" customFormat="1">
      <c r="F61" s="230"/>
      <c r="H61" s="230"/>
      <c r="J61" s="617"/>
      <c r="L61" s="617"/>
      <c r="Q61" s="617"/>
      <c r="R61" s="615"/>
      <c r="AA61" s="618"/>
      <c r="AB61" s="167"/>
      <c r="AD61" s="618"/>
      <c r="AE61" s="167"/>
      <c r="AU61" s="618"/>
      <c r="AW61" s="230"/>
      <c r="BB61" s="619"/>
      <c r="BC61" s="619"/>
    </row>
    <row r="62" spans="1:56" s="616" customFormat="1">
      <c r="F62" s="230"/>
      <c r="H62" s="230"/>
      <c r="J62" s="617"/>
      <c r="L62" s="617"/>
      <c r="Q62" s="617"/>
      <c r="R62" s="615"/>
      <c r="AA62" s="618"/>
      <c r="AB62" s="167"/>
      <c r="AD62" s="618"/>
      <c r="AE62" s="167"/>
      <c r="AU62" s="618"/>
      <c r="AW62" s="230"/>
      <c r="BB62" s="619"/>
      <c r="BC62" s="619"/>
    </row>
    <row r="63" spans="1:56" s="616" customFormat="1">
      <c r="F63" s="230"/>
      <c r="H63" s="230"/>
      <c r="J63" s="617"/>
      <c r="L63" s="617"/>
      <c r="Q63" s="617"/>
      <c r="R63" s="615"/>
      <c r="AA63" s="618"/>
      <c r="AB63" s="167"/>
      <c r="AD63" s="618"/>
      <c r="AE63" s="167"/>
      <c r="AU63" s="618"/>
      <c r="AW63" s="230"/>
      <c r="BB63" s="619"/>
      <c r="BC63" s="619"/>
    </row>
    <row r="64" spans="1:56" s="616" customFormat="1">
      <c r="F64" s="230"/>
      <c r="H64" s="230"/>
      <c r="J64" s="617"/>
      <c r="L64" s="617"/>
      <c r="Q64" s="617"/>
      <c r="R64" s="615"/>
      <c r="AA64" s="618"/>
      <c r="AB64" s="167"/>
      <c r="AD64" s="618"/>
      <c r="AE64" s="167"/>
      <c r="AU64" s="618"/>
      <c r="AW64" s="230"/>
      <c r="BB64" s="619"/>
      <c r="BC64" s="619"/>
    </row>
    <row r="65" spans="6:55" s="616" customFormat="1">
      <c r="F65" s="230"/>
      <c r="H65" s="230"/>
      <c r="J65" s="617"/>
      <c r="L65" s="617"/>
      <c r="Q65" s="617"/>
      <c r="R65" s="615"/>
      <c r="AA65" s="618"/>
      <c r="AB65" s="167"/>
      <c r="AD65" s="618"/>
      <c r="AE65" s="167"/>
      <c r="AU65" s="618"/>
      <c r="AW65" s="230"/>
      <c r="BB65" s="619"/>
      <c r="BC65" s="619"/>
    </row>
    <row r="66" spans="6:55" s="616" customFormat="1">
      <c r="F66" s="230"/>
      <c r="H66" s="230"/>
      <c r="J66" s="617"/>
      <c r="L66" s="617"/>
      <c r="Q66" s="617"/>
      <c r="R66" s="615"/>
      <c r="AA66" s="618"/>
      <c r="AB66" s="167"/>
      <c r="AD66" s="618"/>
      <c r="AE66" s="167"/>
      <c r="AU66" s="618"/>
      <c r="AW66" s="230"/>
      <c r="BB66" s="619"/>
      <c r="BC66" s="619"/>
    </row>
    <row r="67" spans="6:55" s="616" customFormat="1">
      <c r="F67" s="230"/>
      <c r="H67" s="230"/>
      <c r="J67" s="617"/>
      <c r="L67" s="617"/>
      <c r="Q67" s="617"/>
      <c r="R67" s="615"/>
      <c r="AA67" s="618"/>
      <c r="AB67" s="167"/>
      <c r="AD67" s="618"/>
      <c r="AE67" s="167"/>
      <c r="AU67" s="618"/>
      <c r="AW67" s="230"/>
      <c r="BB67" s="619"/>
      <c r="BC67" s="619"/>
    </row>
    <row r="68" spans="6:55" s="616" customFormat="1">
      <c r="H68" s="230"/>
      <c r="J68" s="617"/>
      <c r="L68" s="617"/>
      <c r="Q68" s="617"/>
      <c r="R68" s="615"/>
      <c r="AA68" s="618"/>
      <c r="AB68" s="167"/>
      <c r="AD68" s="618"/>
      <c r="AE68" s="167"/>
      <c r="AU68" s="618"/>
      <c r="AW68" s="230"/>
      <c r="BB68" s="619"/>
      <c r="BC68" s="619"/>
    </row>
    <row r="69" spans="6:55" s="616" customFormat="1">
      <c r="H69" s="230"/>
      <c r="J69" s="617"/>
      <c r="L69" s="617"/>
      <c r="Q69" s="617"/>
      <c r="R69" s="615"/>
      <c r="AA69" s="618"/>
      <c r="AB69" s="167"/>
      <c r="AD69" s="618"/>
      <c r="AE69" s="167"/>
      <c r="AU69" s="618"/>
      <c r="AW69" s="230"/>
      <c r="BB69" s="619"/>
      <c r="BC69" s="619"/>
    </row>
    <row r="70" spans="6:55" s="616" customFormat="1">
      <c r="H70" s="230"/>
      <c r="J70" s="617"/>
      <c r="L70" s="617"/>
      <c r="Q70" s="617"/>
      <c r="R70" s="615"/>
      <c r="AA70" s="618"/>
      <c r="AB70" s="167"/>
      <c r="AD70" s="618"/>
      <c r="AE70" s="167"/>
      <c r="AU70" s="618"/>
      <c r="AW70" s="230"/>
      <c r="BB70" s="619"/>
      <c r="BC70" s="619"/>
    </row>
    <row r="71" spans="6:55" s="616" customFormat="1">
      <c r="H71" s="230"/>
      <c r="J71" s="617"/>
      <c r="L71" s="617"/>
      <c r="Q71" s="617"/>
      <c r="R71" s="615"/>
      <c r="AA71" s="618"/>
      <c r="AB71" s="167"/>
      <c r="AD71" s="618"/>
      <c r="AE71" s="167"/>
      <c r="AU71" s="618"/>
      <c r="AW71" s="230"/>
      <c r="BB71" s="619"/>
      <c r="BC71" s="619"/>
    </row>
    <row r="72" spans="6:55" s="616" customFormat="1">
      <c r="H72" s="230"/>
      <c r="J72" s="617"/>
      <c r="L72" s="617"/>
      <c r="Q72" s="617"/>
      <c r="R72" s="615"/>
      <c r="AA72" s="618"/>
      <c r="AB72" s="167"/>
      <c r="AD72" s="618"/>
      <c r="AE72" s="167"/>
      <c r="AU72" s="618"/>
      <c r="AW72" s="230"/>
      <c r="BB72" s="619"/>
      <c r="BC72" s="619"/>
    </row>
    <row r="73" spans="6:55" s="616" customFormat="1">
      <c r="H73" s="230"/>
      <c r="J73" s="617"/>
      <c r="L73" s="617"/>
      <c r="Q73" s="617"/>
      <c r="R73" s="615"/>
      <c r="AA73" s="618"/>
      <c r="AB73" s="167"/>
      <c r="AD73" s="618"/>
      <c r="AE73" s="167"/>
      <c r="AU73" s="618"/>
      <c r="AW73" s="230"/>
      <c r="BB73" s="619"/>
      <c r="BC73" s="619"/>
    </row>
    <row r="74" spans="6:55" s="616" customFormat="1">
      <c r="H74" s="230"/>
      <c r="J74" s="617"/>
      <c r="L74" s="617"/>
      <c r="Q74" s="617"/>
      <c r="R74" s="615"/>
      <c r="AA74" s="618"/>
      <c r="AB74" s="167"/>
      <c r="AD74" s="618"/>
      <c r="AE74" s="167"/>
      <c r="AU74" s="618"/>
      <c r="AW74" s="230"/>
      <c r="BB74" s="619"/>
      <c r="BC74" s="619"/>
    </row>
    <row r="75" spans="6:55" s="616" customFormat="1">
      <c r="H75" s="230"/>
      <c r="J75" s="617"/>
      <c r="L75" s="617"/>
      <c r="Q75" s="617"/>
      <c r="R75" s="615"/>
      <c r="AA75" s="618"/>
      <c r="AB75" s="167"/>
      <c r="AD75" s="618"/>
      <c r="AE75" s="167"/>
      <c r="AU75" s="618"/>
      <c r="AW75" s="230"/>
      <c r="BB75" s="619"/>
      <c r="BC75" s="619"/>
    </row>
    <row r="76" spans="6:55" s="616" customFormat="1">
      <c r="H76" s="230"/>
      <c r="J76" s="617"/>
      <c r="L76" s="617"/>
      <c r="Q76" s="617"/>
      <c r="R76" s="615"/>
      <c r="AA76" s="618"/>
      <c r="AB76" s="167"/>
      <c r="AD76" s="618"/>
      <c r="AE76" s="167"/>
      <c r="AU76" s="618"/>
      <c r="AW76" s="230"/>
      <c r="BB76" s="619"/>
      <c r="BC76" s="619"/>
    </row>
    <row r="77" spans="6:55" s="616" customFormat="1">
      <c r="H77" s="230"/>
      <c r="J77" s="617"/>
      <c r="L77" s="617"/>
      <c r="Q77" s="617"/>
      <c r="R77" s="615"/>
      <c r="AA77" s="618"/>
      <c r="AB77" s="167"/>
      <c r="AD77" s="618"/>
      <c r="AE77" s="167"/>
      <c r="AU77" s="618"/>
      <c r="AW77" s="230"/>
      <c r="BB77" s="619"/>
      <c r="BC77" s="619"/>
    </row>
    <row r="78" spans="6:55" s="616" customFormat="1">
      <c r="H78" s="230"/>
      <c r="J78" s="617"/>
      <c r="L78" s="617"/>
      <c r="Q78" s="617"/>
      <c r="R78" s="615"/>
      <c r="AA78" s="618"/>
      <c r="AB78" s="167"/>
      <c r="AD78" s="618"/>
      <c r="AE78" s="167"/>
      <c r="AU78" s="618"/>
      <c r="AW78" s="230"/>
      <c r="BB78" s="619"/>
      <c r="BC78" s="619"/>
    </row>
    <row r="79" spans="6:55" s="616" customFormat="1">
      <c r="H79" s="230"/>
      <c r="J79" s="617"/>
      <c r="L79" s="617"/>
      <c r="Q79" s="617"/>
      <c r="R79" s="615"/>
      <c r="AA79" s="618"/>
      <c r="AB79" s="167"/>
      <c r="AD79" s="618"/>
      <c r="AE79" s="167"/>
      <c r="AU79" s="618"/>
      <c r="AW79" s="230"/>
      <c r="BB79" s="619"/>
      <c r="BC79" s="619"/>
    </row>
    <row r="80" spans="6:55" s="616" customFormat="1">
      <c r="H80" s="230"/>
      <c r="J80" s="617"/>
      <c r="L80" s="617"/>
      <c r="Q80" s="617"/>
      <c r="R80" s="615"/>
      <c r="AA80" s="618"/>
      <c r="AB80" s="167"/>
      <c r="AD80" s="618"/>
      <c r="AE80" s="167"/>
      <c r="AU80" s="618"/>
      <c r="AW80" s="230"/>
      <c r="BB80" s="619"/>
      <c r="BC80" s="619"/>
    </row>
    <row r="81" spans="8:55" s="616" customFormat="1">
      <c r="H81" s="230"/>
      <c r="J81" s="617"/>
      <c r="L81" s="617"/>
      <c r="Q81" s="617"/>
      <c r="R81" s="615"/>
      <c r="AA81" s="618"/>
      <c r="AB81" s="167"/>
      <c r="AD81" s="618"/>
      <c r="AE81" s="167"/>
      <c r="AU81" s="618"/>
      <c r="AW81" s="230"/>
      <c r="BB81" s="619"/>
      <c r="BC81" s="619"/>
    </row>
    <row r="82" spans="8:55" s="616" customFormat="1">
      <c r="H82" s="230"/>
      <c r="J82" s="617"/>
      <c r="L82" s="617"/>
      <c r="Q82" s="617"/>
      <c r="R82" s="615"/>
      <c r="AA82" s="618"/>
      <c r="AB82" s="167"/>
      <c r="AD82" s="618"/>
      <c r="AE82" s="167"/>
      <c r="AU82" s="618"/>
      <c r="AW82" s="230"/>
      <c r="BB82" s="619"/>
      <c r="BC82" s="619"/>
    </row>
    <row r="83" spans="8:55" s="616" customFormat="1">
      <c r="H83" s="230"/>
      <c r="J83" s="617"/>
      <c r="L83" s="617"/>
      <c r="Q83" s="617"/>
      <c r="R83" s="615"/>
      <c r="AA83" s="618"/>
      <c r="AB83" s="167"/>
      <c r="AD83" s="618"/>
      <c r="AE83" s="167"/>
      <c r="AU83" s="618"/>
      <c r="AW83" s="230"/>
      <c r="BB83" s="619"/>
      <c r="BC83" s="619"/>
    </row>
    <row r="84" spans="8:55" s="616" customFormat="1">
      <c r="H84" s="230"/>
      <c r="J84" s="617"/>
      <c r="L84" s="617"/>
      <c r="Q84" s="617"/>
      <c r="R84" s="615"/>
      <c r="AA84" s="618"/>
      <c r="AB84" s="167"/>
      <c r="AD84" s="618"/>
      <c r="AE84" s="167"/>
      <c r="AU84" s="618"/>
      <c r="AW84" s="230"/>
      <c r="BB84" s="619"/>
      <c r="BC84" s="619"/>
    </row>
    <row r="85" spans="8:55" s="616" customFormat="1">
      <c r="H85" s="230"/>
      <c r="J85" s="617"/>
      <c r="L85" s="617"/>
      <c r="Q85" s="617"/>
      <c r="R85" s="615"/>
      <c r="AA85" s="618"/>
      <c r="AB85" s="167"/>
      <c r="AD85" s="618"/>
      <c r="AE85" s="167"/>
      <c r="AU85" s="618"/>
      <c r="AW85" s="230"/>
      <c r="BB85" s="619"/>
      <c r="BC85" s="619"/>
    </row>
    <row r="86" spans="8:55" s="616" customFormat="1">
      <c r="H86" s="230"/>
      <c r="J86" s="617"/>
      <c r="L86" s="617"/>
      <c r="Q86" s="617"/>
      <c r="R86" s="615"/>
      <c r="AA86" s="618"/>
      <c r="AB86" s="167"/>
      <c r="AD86" s="618"/>
      <c r="AE86" s="167"/>
      <c r="AU86" s="618"/>
      <c r="AW86" s="230"/>
      <c r="BB86" s="619"/>
      <c r="BC86" s="619"/>
    </row>
    <row r="87" spans="8:55" s="616" customFormat="1">
      <c r="H87" s="230"/>
      <c r="J87" s="617"/>
      <c r="L87" s="617"/>
      <c r="Q87" s="617"/>
      <c r="R87" s="615"/>
      <c r="AA87" s="618"/>
      <c r="AB87" s="167"/>
      <c r="AD87" s="618"/>
      <c r="AE87" s="167"/>
      <c r="AU87" s="618"/>
      <c r="AW87" s="230"/>
      <c r="BB87" s="619"/>
      <c r="BC87" s="619"/>
    </row>
    <row r="88" spans="8:55" s="616" customFormat="1">
      <c r="H88" s="230"/>
      <c r="J88" s="617"/>
      <c r="L88" s="617"/>
      <c r="Q88" s="617"/>
      <c r="R88" s="615"/>
      <c r="AA88" s="618"/>
      <c r="AB88" s="167"/>
      <c r="AD88" s="618"/>
      <c r="AE88" s="167"/>
      <c r="AU88" s="618"/>
      <c r="AW88" s="230"/>
      <c r="BB88" s="619"/>
      <c r="BC88" s="619"/>
    </row>
    <row r="89" spans="8:55" s="616" customFormat="1">
      <c r="H89" s="230"/>
      <c r="J89" s="617"/>
      <c r="L89" s="617"/>
      <c r="Q89" s="617"/>
      <c r="R89" s="615"/>
      <c r="AA89" s="618"/>
      <c r="AB89" s="167"/>
      <c r="AD89" s="618"/>
      <c r="AE89" s="167"/>
      <c r="AU89" s="618"/>
      <c r="AW89" s="230"/>
      <c r="BB89" s="619"/>
      <c r="BC89" s="619"/>
    </row>
    <row r="90" spans="8:55" s="616" customFormat="1">
      <c r="H90" s="230"/>
      <c r="J90" s="617"/>
      <c r="L90" s="617"/>
      <c r="Q90" s="617"/>
      <c r="R90" s="615"/>
      <c r="AA90" s="618"/>
      <c r="AB90" s="167"/>
      <c r="AD90" s="618"/>
      <c r="AE90" s="167"/>
      <c r="AU90" s="618"/>
      <c r="AW90" s="230"/>
      <c r="BB90" s="619"/>
      <c r="BC90" s="619"/>
    </row>
    <row r="91" spans="8:55" s="616" customFormat="1">
      <c r="H91" s="230"/>
      <c r="J91" s="617"/>
      <c r="L91" s="617"/>
      <c r="Q91" s="617"/>
      <c r="R91" s="615"/>
      <c r="AA91" s="618"/>
      <c r="AB91" s="167"/>
      <c r="AD91" s="618"/>
      <c r="AE91" s="167"/>
      <c r="AU91" s="618"/>
      <c r="AW91" s="230"/>
      <c r="BB91" s="619"/>
      <c r="BC91" s="619"/>
    </row>
    <row r="92" spans="8:55" s="616" customFormat="1">
      <c r="H92" s="230"/>
      <c r="J92" s="617"/>
      <c r="L92" s="617"/>
      <c r="Q92" s="617"/>
      <c r="R92" s="615"/>
      <c r="AA92" s="618"/>
      <c r="AB92" s="167"/>
      <c r="AD92" s="618"/>
      <c r="AE92" s="167"/>
      <c r="AU92" s="618"/>
      <c r="AW92" s="230"/>
      <c r="BB92" s="619"/>
      <c r="BC92" s="619"/>
    </row>
    <row r="93" spans="8:55" s="616" customFormat="1">
      <c r="H93" s="230"/>
      <c r="J93" s="617"/>
      <c r="L93" s="617"/>
      <c r="Q93" s="617"/>
      <c r="R93" s="615"/>
      <c r="AA93" s="618"/>
      <c r="AB93" s="167"/>
      <c r="AD93" s="618"/>
      <c r="AE93" s="167"/>
      <c r="AU93" s="618"/>
      <c r="AW93" s="230"/>
      <c r="BB93" s="619"/>
      <c r="BC93" s="619"/>
    </row>
    <row r="94" spans="8:55" s="616" customFormat="1">
      <c r="H94" s="230"/>
      <c r="J94" s="617"/>
      <c r="L94" s="617"/>
      <c r="Q94" s="617"/>
      <c r="R94" s="615"/>
      <c r="AA94" s="618"/>
      <c r="AB94" s="167"/>
      <c r="AD94" s="618"/>
      <c r="AE94" s="167"/>
      <c r="AU94" s="618"/>
      <c r="AW94" s="230"/>
      <c r="BB94" s="619"/>
      <c r="BC94" s="619"/>
    </row>
    <row r="95" spans="8:55" s="616" customFormat="1">
      <c r="H95" s="230"/>
      <c r="J95" s="617"/>
      <c r="L95" s="617"/>
      <c r="Q95" s="617"/>
      <c r="R95" s="615"/>
      <c r="AA95" s="618"/>
      <c r="AB95" s="167"/>
      <c r="AD95" s="618"/>
      <c r="AE95" s="167"/>
      <c r="AU95" s="618"/>
      <c r="AW95" s="230"/>
      <c r="BB95" s="619"/>
      <c r="BC95" s="619"/>
    </row>
    <row r="96" spans="8:55" s="616" customFormat="1">
      <c r="H96" s="230"/>
      <c r="J96" s="617"/>
      <c r="L96" s="617"/>
      <c r="Q96" s="617"/>
      <c r="R96" s="615"/>
      <c r="AA96" s="618"/>
      <c r="AB96" s="167"/>
      <c r="AD96" s="618"/>
      <c r="AE96" s="167"/>
      <c r="AU96" s="618"/>
      <c r="AW96" s="230"/>
      <c r="BB96" s="619"/>
      <c r="BC96" s="619"/>
    </row>
    <row r="97" spans="8:55" s="616" customFormat="1">
      <c r="H97" s="230"/>
      <c r="J97" s="617"/>
      <c r="L97" s="617"/>
      <c r="Q97" s="617"/>
      <c r="R97" s="615"/>
      <c r="AA97" s="618"/>
      <c r="AB97" s="167"/>
      <c r="AD97" s="618"/>
      <c r="AE97" s="167"/>
      <c r="AU97" s="618"/>
      <c r="AW97" s="230"/>
      <c r="BB97" s="619"/>
      <c r="BC97" s="619"/>
    </row>
    <row r="98" spans="8:55" s="616" customFormat="1">
      <c r="H98" s="230"/>
      <c r="J98" s="617"/>
      <c r="L98" s="617"/>
      <c r="Q98" s="617"/>
      <c r="R98" s="615"/>
      <c r="AA98" s="618"/>
      <c r="AB98" s="167"/>
      <c r="AD98" s="618"/>
      <c r="AE98" s="167"/>
      <c r="AU98" s="618"/>
      <c r="AW98" s="230"/>
      <c r="BB98" s="619"/>
      <c r="BC98" s="619"/>
    </row>
    <row r="99" spans="8:55" s="616" customFormat="1">
      <c r="H99" s="230"/>
      <c r="J99" s="617"/>
      <c r="L99" s="617"/>
      <c r="Q99" s="617"/>
      <c r="R99" s="615"/>
      <c r="AA99" s="618"/>
      <c r="AB99" s="167"/>
      <c r="AD99" s="618"/>
      <c r="AE99" s="167"/>
      <c r="AU99" s="618"/>
      <c r="AW99" s="230"/>
      <c r="BB99" s="619"/>
      <c r="BC99" s="619"/>
    </row>
    <row r="100" spans="8:55" s="616" customFormat="1">
      <c r="H100" s="230"/>
      <c r="J100" s="617"/>
      <c r="L100" s="617"/>
      <c r="Q100" s="617"/>
      <c r="R100" s="615"/>
      <c r="AA100" s="618"/>
      <c r="AB100" s="167"/>
      <c r="AD100" s="618"/>
      <c r="AE100" s="167"/>
      <c r="AU100" s="618"/>
      <c r="AW100" s="230"/>
      <c r="BB100" s="619"/>
      <c r="BC100" s="619"/>
    </row>
    <row r="101" spans="8:55" s="616" customFormat="1">
      <c r="H101" s="230"/>
      <c r="J101" s="617"/>
      <c r="L101" s="617"/>
      <c r="Q101" s="617"/>
      <c r="R101" s="615"/>
      <c r="AA101" s="618"/>
      <c r="AB101" s="167"/>
      <c r="AD101" s="618"/>
      <c r="AE101" s="167"/>
      <c r="AU101" s="618"/>
      <c r="AW101" s="230"/>
      <c r="BB101" s="619"/>
      <c r="BC101" s="619"/>
    </row>
    <row r="102" spans="8:55" s="616" customFormat="1">
      <c r="H102" s="230"/>
      <c r="J102" s="617"/>
      <c r="L102" s="617"/>
      <c r="Q102" s="617"/>
      <c r="R102" s="615"/>
      <c r="AA102" s="618"/>
      <c r="AB102" s="167"/>
      <c r="AD102" s="618"/>
      <c r="AE102" s="167"/>
      <c r="AU102" s="618"/>
      <c r="AW102" s="230"/>
      <c r="BB102" s="619"/>
      <c r="BC102" s="619"/>
    </row>
    <row r="103" spans="8:55" s="616" customFormat="1">
      <c r="H103" s="230"/>
      <c r="J103" s="617"/>
      <c r="L103" s="617"/>
      <c r="Q103" s="617"/>
      <c r="R103" s="615"/>
      <c r="AA103" s="618"/>
      <c r="AB103" s="167"/>
      <c r="AD103" s="618"/>
      <c r="AE103" s="167"/>
      <c r="AU103" s="618"/>
      <c r="AW103" s="230"/>
      <c r="BB103" s="619"/>
      <c r="BC103" s="619"/>
    </row>
    <row r="104" spans="8:55" s="616" customFormat="1">
      <c r="H104" s="230"/>
      <c r="J104" s="617"/>
      <c r="L104" s="617"/>
      <c r="Q104" s="617"/>
      <c r="R104" s="615"/>
      <c r="AA104" s="618"/>
      <c r="AB104" s="167"/>
      <c r="AD104" s="618"/>
      <c r="AE104" s="167"/>
      <c r="AU104" s="618"/>
      <c r="AW104" s="230"/>
      <c r="BB104" s="619"/>
      <c r="BC104" s="619"/>
    </row>
    <row r="105" spans="8:55" s="616" customFormat="1">
      <c r="H105" s="230"/>
      <c r="J105" s="617"/>
      <c r="L105" s="617"/>
      <c r="Q105" s="617"/>
      <c r="R105" s="615"/>
      <c r="AA105" s="618"/>
      <c r="AB105" s="167"/>
      <c r="AD105" s="618"/>
      <c r="AE105" s="167"/>
      <c r="AU105" s="618"/>
      <c r="AW105" s="230"/>
      <c r="BB105" s="619"/>
      <c r="BC105" s="619"/>
    </row>
    <row r="106" spans="8:55" s="616" customFormat="1">
      <c r="H106" s="230"/>
      <c r="J106" s="617"/>
      <c r="L106" s="617"/>
      <c r="Q106" s="617"/>
      <c r="R106" s="615"/>
      <c r="AA106" s="618"/>
      <c r="AB106" s="167"/>
      <c r="AD106" s="618"/>
      <c r="AE106" s="167"/>
      <c r="AU106" s="618"/>
      <c r="AW106" s="230"/>
      <c r="BB106" s="619"/>
      <c r="BC106" s="619"/>
    </row>
    <row r="107" spans="8:55" s="616" customFormat="1">
      <c r="H107" s="230"/>
      <c r="J107" s="617"/>
      <c r="L107" s="617"/>
      <c r="Q107" s="617"/>
      <c r="R107" s="615"/>
      <c r="AA107" s="618"/>
      <c r="AB107" s="167"/>
      <c r="AD107" s="618"/>
      <c r="AE107" s="167"/>
      <c r="AU107" s="618"/>
      <c r="AW107" s="230"/>
      <c r="BB107" s="619"/>
      <c r="BC107" s="619"/>
    </row>
    <row r="108" spans="8:55" s="616" customFormat="1">
      <c r="H108" s="230"/>
      <c r="J108" s="617"/>
      <c r="L108" s="617"/>
      <c r="Q108" s="617"/>
      <c r="R108" s="615"/>
      <c r="AA108" s="618"/>
      <c r="AB108" s="167"/>
      <c r="AD108" s="618"/>
      <c r="AE108" s="167"/>
      <c r="AU108" s="618"/>
      <c r="AW108" s="230"/>
      <c r="BB108" s="619"/>
      <c r="BC108" s="619"/>
    </row>
    <row r="109" spans="8:55" s="616" customFormat="1">
      <c r="H109" s="230"/>
      <c r="J109" s="617"/>
      <c r="L109" s="617"/>
      <c r="Q109" s="617"/>
      <c r="R109" s="615"/>
      <c r="AA109" s="618"/>
      <c r="AB109" s="167"/>
      <c r="AD109" s="618"/>
      <c r="AE109" s="167"/>
      <c r="AU109" s="618"/>
      <c r="AW109" s="230"/>
      <c r="BB109" s="619"/>
      <c r="BC109" s="619"/>
    </row>
    <row r="110" spans="8:55" s="616" customFormat="1">
      <c r="H110" s="230"/>
      <c r="J110" s="617"/>
      <c r="L110" s="617"/>
      <c r="Q110" s="617"/>
      <c r="R110" s="615"/>
      <c r="AA110" s="618"/>
      <c r="AB110" s="167"/>
      <c r="AD110" s="618"/>
      <c r="AE110" s="167"/>
      <c r="AU110" s="618"/>
      <c r="AW110" s="230"/>
      <c r="BB110" s="619"/>
      <c r="BC110" s="619"/>
    </row>
    <row r="111" spans="8:55" s="616" customFormat="1">
      <c r="H111" s="230"/>
      <c r="J111" s="617"/>
      <c r="L111" s="617"/>
      <c r="Q111" s="617"/>
      <c r="R111" s="615"/>
      <c r="AA111" s="618"/>
      <c r="AB111" s="167"/>
      <c r="AD111" s="618"/>
      <c r="AE111" s="167"/>
      <c r="AU111" s="618"/>
      <c r="AW111" s="230"/>
      <c r="BB111" s="619"/>
      <c r="BC111" s="619"/>
    </row>
    <row r="112" spans="8:55" s="616" customFormat="1">
      <c r="H112" s="230"/>
      <c r="J112" s="617"/>
      <c r="L112" s="617"/>
      <c r="Q112" s="617"/>
      <c r="R112" s="615"/>
      <c r="AA112" s="618"/>
      <c r="AB112" s="167"/>
      <c r="AD112" s="618"/>
      <c r="AE112" s="167"/>
      <c r="AU112" s="618"/>
      <c r="AW112" s="230"/>
      <c r="BB112" s="619"/>
      <c r="BC112" s="619"/>
    </row>
    <row r="113" spans="8:55" s="616" customFormat="1">
      <c r="H113" s="230"/>
      <c r="J113" s="617"/>
      <c r="L113" s="617"/>
      <c r="Q113" s="617"/>
      <c r="R113" s="615"/>
      <c r="AA113" s="618"/>
      <c r="AB113" s="167"/>
      <c r="AD113" s="618"/>
      <c r="AE113" s="167"/>
      <c r="AU113" s="618"/>
      <c r="AW113" s="230"/>
      <c r="BB113" s="619"/>
      <c r="BC113" s="619"/>
    </row>
    <row r="114" spans="8:55" s="616" customFormat="1">
      <c r="H114" s="230"/>
      <c r="J114" s="617"/>
      <c r="L114" s="617"/>
      <c r="Q114" s="617"/>
      <c r="R114" s="615"/>
      <c r="AA114" s="618"/>
      <c r="AB114" s="167"/>
      <c r="AD114" s="618"/>
      <c r="AE114" s="167"/>
      <c r="AU114" s="618"/>
      <c r="AW114" s="230"/>
      <c r="BB114" s="619"/>
      <c r="BC114" s="619"/>
    </row>
    <row r="115" spans="8:55" s="616" customFormat="1">
      <c r="H115" s="230"/>
      <c r="J115" s="617"/>
      <c r="L115" s="617"/>
      <c r="Q115" s="617"/>
      <c r="R115" s="615"/>
      <c r="AA115" s="618"/>
      <c r="AB115" s="167"/>
      <c r="AD115" s="618"/>
      <c r="AE115" s="167"/>
      <c r="AU115" s="618"/>
      <c r="AW115" s="230"/>
      <c r="BB115" s="619"/>
      <c r="BC115" s="619"/>
    </row>
    <row r="116" spans="8:55" s="616" customFormat="1">
      <c r="H116" s="230"/>
      <c r="J116" s="617"/>
      <c r="L116" s="617"/>
      <c r="Q116" s="617"/>
      <c r="R116" s="615"/>
      <c r="AA116" s="618"/>
      <c r="AB116" s="167"/>
      <c r="AD116" s="618"/>
      <c r="AE116" s="167"/>
      <c r="AU116" s="618"/>
      <c r="AW116" s="230"/>
      <c r="BB116" s="619"/>
      <c r="BC116" s="619"/>
    </row>
    <row r="117" spans="8:55" s="616" customFormat="1">
      <c r="H117" s="230"/>
      <c r="J117" s="617"/>
      <c r="L117" s="617"/>
      <c r="Q117" s="617"/>
      <c r="R117" s="615"/>
      <c r="AA117" s="618"/>
      <c r="AB117" s="167"/>
      <c r="AD117" s="618"/>
      <c r="AE117" s="167"/>
      <c r="AU117" s="618"/>
      <c r="AW117" s="230"/>
      <c r="BB117" s="619"/>
      <c r="BC117" s="619"/>
    </row>
    <row r="118" spans="8:55" s="616" customFormat="1">
      <c r="H118" s="230"/>
      <c r="J118" s="617"/>
      <c r="L118" s="617"/>
      <c r="Q118" s="617"/>
      <c r="R118" s="615"/>
      <c r="AA118" s="618"/>
      <c r="AB118" s="167"/>
      <c r="AD118" s="618"/>
      <c r="AE118" s="167"/>
      <c r="AU118" s="618"/>
      <c r="AW118" s="230"/>
      <c r="BB118" s="619"/>
      <c r="BC118" s="619"/>
    </row>
    <row r="119" spans="8:55" s="616" customFormat="1">
      <c r="H119" s="230"/>
      <c r="J119" s="617"/>
      <c r="L119" s="617"/>
      <c r="Q119" s="617"/>
      <c r="R119" s="615"/>
      <c r="AA119" s="618"/>
      <c r="AB119" s="167"/>
      <c r="AD119" s="618"/>
      <c r="AE119" s="167"/>
      <c r="AU119" s="618"/>
      <c r="AW119" s="230"/>
      <c r="BB119" s="619"/>
      <c r="BC119" s="619"/>
    </row>
    <row r="120" spans="8:55" s="616" customFormat="1">
      <c r="H120" s="230"/>
      <c r="J120" s="617"/>
      <c r="L120" s="617"/>
      <c r="Q120" s="617"/>
      <c r="R120" s="615"/>
      <c r="AA120" s="618"/>
      <c r="AB120" s="167"/>
      <c r="AD120" s="618"/>
      <c r="AE120" s="167"/>
      <c r="AU120" s="618"/>
      <c r="AW120" s="230"/>
      <c r="BB120" s="619"/>
      <c r="BC120" s="619"/>
    </row>
    <row r="121" spans="8:55" s="616" customFormat="1">
      <c r="H121" s="230"/>
      <c r="J121" s="617"/>
      <c r="L121" s="617"/>
      <c r="Q121" s="617"/>
      <c r="R121" s="615"/>
      <c r="AA121" s="618"/>
      <c r="AB121" s="167"/>
      <c r="AD121" s="618"/>
      <c r="AE121" s="167"/>
      <c r="AU121" s="618"/>
      <c r="AW121" s="230"/>
      <c r="BB121" s="619"/>
      <c r="BC121" s="619"/>
    </row>
    <row r="122" spans="8:55" s="616" customFormat="1">
      <c r="H122" s="230"/>
      <c r="J122" s="617"/>
      <c r="L122" s="617"/>
      <c r="Q122" s="617"/>
      <c r="R122" s="615"/>
      <c r="AA122" s="618"/>
      <c r="AB122" s="167"/>
      <c r="AD122" s="618"/>
      <c r="AE122" s="167"/>
      <c r="AU122" s="618"/>
      <c r="AW122" s="230"/>
      <c r="BB122" s="619"/>
      <c r="BC122" s="619"/>
    </row>
    <row r="123" spans="8:55" s="616" customFormat="1">
      <c r="H123" s="230"/>
      <c r="J123" s="617"/>
      <c r="L123" s="617"/>
      <c r="Q123" s="617"/>
      <c r="R123" s="615"/>
      <c r="AA123" s="618"/>
      <c r="AB123" s="167"/>
      <c r="AD123" s="618"/>
      <c r="AE123" s="167"/>
      <c r="AU123" s="618"/>
      <c r="AW123" s="230"/>
      <c r="BB123" s="619"/>
      <c r="BC123" s="619"/>
    </row>
    <row r="124" spans="8:55" s="616" customFormat="1">
      <c r="H124" s="230"/>
      <c r="J124" s="617"/>
      <c r="L124" s="617"/>
      <c r="Q124" s="617"/>
      <c r="R124" s="615"/>
      <c r="AA124" s="618"/>
      <c r="AB124" s="167"/>
      <c r="AD124" s="618"/>
      <c r="AE124" s="167"/>
      <c r="AU124" s="618"/>
      <c r="AW124" s="230"/>
      <c r="BB124" s="619"/>
      <c r="BC124" s="619"/>
    </row>
    <row r="125" spans="8:55" s="616" customFormat="1">
      <c r="H125" s="230"/>
      <c r="J125" s="617"/>
      <c r="L125" s="617"/>
      <c r="Q125" s="617"/>
      <c r="R125" s="615"/>
      <c r="AA125" s="618"/>
      <c r="AB125" s="167"/>
      <c r="AD125" s="618"/>
      <c r="AE125" s="167"/>
      <c r="AU125" s="618"/>
      <c r="AW125" s="230"/>
      <c r="BB125" s="619"/>
      <c r="BC125" s="619"/>
    </row>
    <row r="126" spans="8:55" s="616" customFormat="1">
      <c r="H126" s="230"/>
      <c r="J126" s="617"/>
      <c r="L126" s="617"/>
      <c r="Q126" s="617"/>
      <c r="R126" s="615"/>
      <c r="AA126" s="618"/>
      <c r="AB126" s="167"/>
      <c r="AD126" s="618"/>
      <c r="AE126" s="167"/>
      <c r="AU126" s="618"/>
      <c r="AW126" s="230"/>
      <c r="BB126" s="619"/>
      <c r="BC126" s="619"/>
    </row>
    <row r="127" spans="8:55" s="616" customFormat="1">
      <c r="H127" s="230"/>
      <c r="J127" s="617"/>
      <c r="L127" s="617"/>
      <c r="Q127" s="617"/>
      <c r="R127" s="615"/>
      <c r="AA127" s="618"/>
      <c r="AB127" s="167"/>
      <c r="AD127" s="618"/>
      <c r="AE127" s="167"/>
      <c r="AU127" s="618"/>
      <c r="AW127" s="230"/>
      <c r="BB127" s="619"/>
      <c r="BC127" s="619"/>
    </row>
    <row r="128" spans="8:55" s="616" customFormat="1">
      <c r="H128" s="230"/>
      <c r="J128" s="617"/>
      <c r="L128" s="617"/>
      <c r="Q128" s="617"/>
      <c r="R128" s="615"/>
      <c r="AA128" s="618"/>
      <c r="AB128" s="167"/>
      <c r="AD128" s="618"/>
      <c r="AE128" s="167"/>
      <c r="AU128" s="618"/>
      <c r="AW128" s="230"/>
      <c r="BB128" s="619"/>
      <c r="BC128" s="619"/>
    </row>
    <row r="129" spans="8:55" s="616" customFormat="1">
      <c r="H129" s="230"/>
      <c r="J129" s="617"/>
      <c r="L129" s="617"/>
      <c r="Q129" s="617"/>
      <c r="R129" s="615"/>
      <c r="AA129" s="618"/>
      <c r="AB129" s="167"/>
      <c r="AD129" s="618"/>
      <c r="AE129" s="167"/>
      <c r="AU129" s="618"/>
      <c r="AW129" s="230"/>
      <c r="BB129" s="619"/>
      <c r="BC129" s="619"/>
    </row>
    <row r="130" spans="8:55" s="616" customFormat="1">
      <c r="H130" s="230"/>
      <c r="J130" s="617"/>
      <c r="L130" s="617"/>
      <c r="Q130" s="617"/>
      <c r="R130" s="615"/>
      <c r="AA130" s="618"/>
      <c r="AB130" s="167"/>
      <c r="AD130" s="618"/>
      <c r="AE130" s="167"/>
      <c r="AU130" s="618"/>
      <c r="AW130" s="230"/>
      <c r="BB130" s="619"/>
      <c r="BC130" s="619"/>
    </row>
    <row r="131" spans="8:55" s="616" customFormat="1">
      <c r="H131" s="230"/>
      <c r="J131" s="617"/>
      <c r="L131" s="617"/>
      <c r="Q131" s="617"/>
      <c r="R131" s="615"/>
      <c r="AA131" s="618"/>
      <c r="AB131" s="167"/>
      <c r="AD131" s="618"/>
      <c r="AE131" s="167"/>
      <c r="AU131" s="618"/>
      <c r="AW131" s="230"/>
      <c r="BB131" s="619"/>
      <c r="BC131" s="619"/>
    </row>
    <row r="132" spans="8:55" s="616" customFormat="1">
      <c r="H132" s="230"/>
      <c r="J132" s="617"/>
      <c r="L132" s="617"/>
      <c r="Q132" s="617"/>
      <c r="R132" s="615"/>
      <c r="AA132" s="618"/>
      <c r="AB132" s="167"/>
      <c r="AD132" s="618"/>
      <c r="AE132" s="167"/>
      <c r="AU132" s="618"/>
      <c r="AW132" s="230"/>
      <c r="BB132" s="619"/>
      <c r="BC132" s="619"/>
    </row>
    <row r="133" spans="8:55" s="616" customFormat="1">
      <c r="H133" s="230"/>
      <c r="J133" s="617"/>
      <c r="L133" s="617"/>
      <c r="Q133" s="617"/>
      <c r="R133" s="615"/>
      <c r="AA133" s="618"/>
      <c r="AB133" s="167"/>
      <c r="AD133" s="618"/>
      <c r="AE133" s="167"/>
      <c r="AU133" s="618"/>
      <c r="AW133" s="230"/>
      <c r="BB133" s="619"/>
      <c r="BC133" s="619"/>
    </row>
    <row r="134" spans="8:55" s="616" customFormat="1">
      <c r="H134" s="230"/>
      <c r="J134" s="617"/>
      <c r="L134" s="617"/>
      <c r="Q134" s="617"/>
      <c r="R134" s="615"/>
      <c r="AA134" s="618"/>
      <c r="AB134" s="167"/>
      <c r="AD134" s="618"/>
      <c r="AE134" s="167"/>
      <c r="AU134" s="618"/>
      <c r="AW134" s="230"/>
      <c r="BB134" s="619"/>
      <c r="BC134" s="619"/>
    </row>
    <row r="135" spans="8:55" s="616" customFormat="1">
      <c r="H135" s="230"/>
      <c r="J135" s="617"/>
      <c r="L135" s="617"/>
      <c r="Q135" s="617"/>
      <c r="R135" s="615"/>
      <c r="AA135" s="618"/>
      <c r="AB135" s="167"/>
      <c r="AD135" s="618"/>
      <c r="AE135" s="167"/>
      <c r="AU135" s="618"/>
      <c r="AW135" s="230"/>
      <c r="BB135" s="619"/>
      <c r="BC135" s="619"/>
    </row>
    <row r="136" spans="8:55" s="616" customFormat="1">
      <c r="H136" s="230"/>
      <c r="J136" s="617"/>
      <c r="L136" s="617"/>
      <c r="Q136" s="617"/>
      <c r="R136" s="615"/>
      <c r="AA136" s="618"/>
      <c r="AB136" s="167"/>
      <c r="AD136" s="618"/>
      <c r="AE136" s="167"/>
      <c r="AU136" s="618"/>
      <c r="AW136" s="230"/>
      <c r="BB136" s="619"/>
      <c r="BC136" s="619"/>
    </row>
    <row r="137" spans="8:55" s="616" customFormat="1">
      <c r="H137" s="230"/>
      <c r="J137" s="617"/>
      <c r="L137" s="617"/>
      <c r="Q137" s="617"/>
      <c r="R137" s="615"/>
      <c r="AA137" s="618"/>
      <c r="AB137" s="167"/>
      <c r="AD137" s="618"/>
      <c r="AE137" s="167"/>
      <c r="AU137" s="618"/>
      <c r="AW137" s="230"/>
      <c r="BB137" s="619"/>
      <c r="BC137" s="619"/>
    </row>
    <row r="138" spans="8:55" s="616" customFormat="1">
      <c r="H138" s="230"/>
      <c r="J138" s="617"/>
      <c r="L138" s="617"/>
      <c r="Q138" s="617"/>
      <c r="R138" s="615"/>
      <c r="AA138" s="618"/>
      <c r="AB138" s="167"/>
      <c r="AD138" s="618"/>
      <c r="AE138" s="167"/>
      <c r="AU138" s="618"/>
      <c r="AW138" s="230"/>
      <c r="BB138" s="619"/>
      <c r="BC138" s="619"/>
    </row>
    <row r="139" spans="8:55" s="616" customFormat="1">
      <c r="H139" s="230"/>
      <c r="J139" s="617"/>
      <c r="L139" s="617"/>
      <c r="Q139" s="617"/>
      <c r="R139" s="615"/>
      <c r="AA139" s="618"/>
      <c r="AB139" s="167"/>
      <c r="AD139" s="618"/>
      <c r="AE139" s="167"/>
      <c r="AU139" s="618"/>
      <c r="AW139" s="230"/>
      <c r="BB139" s="619"/>
      <c r="BC139" s="619"/>
    </row>
    <row r="140" spans="8:55" s="616" customFormat="1">
      <c r="H140" s="230"/>
      <c r="J140" s="617"/>
      <c r="L140" s="617"/>
      <c r="Q140" s="617"/>
      <c r="R140" s="615"/>
      <c r="AA140" s="618"/>
      <c r="AB140" s="167"/>
      <c r="AD140" s="618"/>
      <c r="AE140" s="167"/>
      <c r="AU140" s="618"/>
      <c r="AW140" s="230"/>
      <c r="BB140" s="619"/>
      <c r="BC140" s="619"/>
    </row>
    <row r="141" spans="8:55" s="616" customFormat="1">
      <c r="H141" s="230"/>
      <c r="J141" s="617"/>
      <c r="L141" s="617"/>
      <c r="Q141" s="617"/>
      <c r="R141" s="615"/>
      <c r="AA141" s="618"/>
      <c r="AB141" s="167"/>
      <c r="AD141" s="618"/>
      <c r="AE141" s="167"/>
      <c r="AU141" s="618"/>
      <c r="AW141" s="230"/>
      <c r="BB141" s="619"/>
      <c r="BC141" s="619"/>
    </row>
    <row r="142" spans="8:55" s="616" customFormat="1">
      <c r="H142" s="230"/>
      <c r="J142" s="617"/>
      <c r="L142" s="617"/>
      <c r="Q142" s="617"/>
      <c r="R142" s="615"/>
      <c r="AA142" s="618"/>
      <c r="AB142" s="167"/>
      <c r="AD142" s="618"/>
      <c r="AE142" s="167"/>
      <c r="AU142" s="618"/>
      <c r="AW142" s="230"/>
      <c r="BB142" s="619"/>
      <c r="BC142" s="619"/>
    </row>
    <row r="143" spans="8:55" s="616" customFormat="1">
      <c r="H143" s="230"/>
      <c r="J143" s="617"/>
      <c r="L143" s="617"/>
      <c r="Q143" s="617"/>
      <c r="R143" s="615"/>
      <c r="AA143" s="618"/>
      <c r="AB143" s="167"/>
      <c r="AD143" s="618"/>
      <c r="AE143" s="167"/>
      <c r="AU143" s="618"/>
      <c r="AW143" s="230"/>
      <c r="BB143" s="619"/>
      <c r="BC143" s="619"/>
    </row>
    <row r="144" spans="8:55" s="616" customFormat="1">
      <c r="H144" s="230"/>
      <c r="J144" s="617"/>
      <c r="L144" s="617"/>
      <c r="Q144" s="617"/>
      <c r="R144" s="615"/>
      <c r="AA144" s="618"/>
      <c r="AB144" s="167"/>
      <c r="AD144" s="618"/>
      <c r="AE144" s="167"/>
      <c r="AU144" s="618"/>
      <c r="AW144" s="230"/>
      <c r="BB144" s="619"/>
      <c r="BC144" s="619"/>
    </row>
    <row r="145" spans="8:55" s="616" customFormat="1">
      <c r="H145" s="230"/>
      <c r="J145" s="617"/>
      <c r="L145" s="617"/>
      <c r="Q145" s="617"/>
      <c r="R145" s="615"/>
      <c r="AA145" s="618"/>
      <c r="AB145" s="167"/>
      <c r="AD145" s="618"/>
      <c r="AE145" s="167"/>
      <c r="AU145" s="618"/>
      <c r="AW145" s="230"/>
      <c r="BB145" s="619"/>
      <c r="BC145" s="619"/>
    </row>
    <row r="146" spans="8:55" s="616" customFormat="1">
      <c r="H146" s="230"/>
      <c r="J146" s="617"/>
      <c r="L146" s="617"/>
      <c r="Q146" s="617"/>
      <c r="R146" s="615"/>
      <c r="AA146" s="618"/>
      <c r="AB146" s="167"/>
      <c r="AD146" s="618"/>
      <c r="AE146" s="167"/>
      <c r="AU146" s="618"/>
      <c r="AW146" s="230"/>
      <c r="BB146" s="619"/>
      <c r="BC146" s="619"/>
    </row>
    <row r="147" spans="8:55" s="616" customFormat="1">
      <c r="H147" s="230"/>
      <c r="J147" s="617"/>
      <c r="L147" s="617"/>
      <c r="Q147" s="617"/>
      <c r="R147" s="615"/>
      <c r="AA147" s="618"/>
      <c r="AB147" s="167"/>
      <c r="AD147" s="618"/>
      <c r="AE147" s="167"/>
      <c r="AU147" s="618"/>
      <c r="AW147" s="230"/>
      <c r="BB147" s="619"/>
      <c r="BC147" s="619"/>
    </row>
    <row r="148" spans="8:55" s="616" customFormat="1">
      <c r="H148" s="230"/>
      <c r="J148" s="617"/>
      <c r="L148" s="617"/>
      <c r="Q148" s="617"/>
      <c r="R148" s="615"/>
      <c r="AA148" s="618"/>
      <c r="AB148" s="167"/>
      <c r="AD148" s="618"/>
      <c r="AE148" s="167"/>
      <c r="AU148" s="618"/>
      <c r="AW148" s="230"/>
      <c r="BB148" s="619"/>
      <c r="BC148" s="619"/>
    </row>
    <row r="149" spans="8:55" s="616" customFormat="1">
      <c r="H149" s="230"/>
      <c r="J149" s="617"/>
      <c r="L149" s="617"/>
      <c r="Q149" s="617"/>
      <c r="R149" s="615"/>
      <c r="AA149" s="618"/>
      <c r="AB149" s="167"/>
      <c r="AD149" s="618"/>
      <c r="AE149" s="167"/>
      <c r="AU149" s="618"/>
      <c r="AW149" s="230"/>
      <c r="BB149" s="619"/>
      <c r="BC149" s="619"/>
    </row>
    <row r="150" spans="8:55" s="616" customFormat="1">
      <c r="H150" s="230"/>
      <c r="J150" s="617"/>
      <c r="L150" s="617"/>
      <c r="Q150" s="617"/>
      <c r="R150" s="615"/>
      <c r="AA150" s="618"/>
      <c r="AB150" s="167"/>
      <c r="AD150" s="618"/>
      <c r="AE150" s="167"/>
      <c r="AU150" s="618"/>
      <c r="AW150" s="230"/>
      <c r="BB150" s="619"/>
      <c r="BC150" s="619"/>
    </row>
    <row r="151" spans="8:55" s="616" customFormat="1">
      <c r="H151" s="230"/>
      <c r="J151" s="617"/>
      <c r="L151" s="617"/>
      <c r="Q151" s="617"/>
      <c r="R151" s="615"/>
      <c r="AA151" s="618"/>
      <c r="AB151" s="167"/>
      <c r="AD151" s="618"/>
      <c r="AE151" s="167"/>
      <c r="AU151" s="618"/>
      <c r="AW151" s="230"/>
      <c r="BB151" s="619"/>
      <c r="BC151" s="619"/>
    </row>
    <row r="152" spans="8:55" s="616" customFormat="1">
      <c r="H152" s="230"/>
      <c r="J152" s="617"/>
      <c r="L152" s="617"/>
      <c r="Q152" s="617"/>
      <c r="R152" s="615"/>
      <c r="AA152" s="618"/>
      <c r="AB152" s="167"/>
      <c r="AD152" s="618"/>
      <c r="AE152" s="167"/>
      <c r="AU152" s="618"/>
      <c r="AW152" s="230"/>
      <c r="BB152" s="619"/>
      <c r="BC152" s="619"/>
    </row>
    <row r="153" spans="8:55" s="616" customFormat="1">
      <c r="H153" s="230"/>
      <c r="J153" s="617"/>
      <c r="L153" s="617"/>
      <c r="Q153" s="617"/>
      <c r="R153" s="615"/>
      <c r="AA153" s="618"/>
      <c r="AB153" s="167"/>
      <c r="AD153" s="618"/>
      <c r="AE153" s="167"/>
      <c r="AU153" s="618"/>
      <c r="AW153" s="230"/>
      <c r="BB153" s="619"/>
      <c r="BC153" s="619"/>
    </row>
    <row r="154" spans="8:55" s="616" customFormat="1">
      <c r="H154" s="230"/>
      <c r="J154" s="617"/>
      <c r="L154" s="617"/>
      <c r="Q154" s="617"/>
      <c r="R154" s="615"/>
      <c r="AA154" s="618"/>
      <c r="AB154" s="167"/>
      <c r="AD154" s="618"/>
      <c r="AE154" s="167"/>
      <c r="AU154" s="618"/>
      <c r="AW154" s="230"/>
      <c r="BB154" s="619"/>
      <c r="BC154" s="619"/>
    </row>
    <row r="155" spans="8:55" s="616" customFormat="1">
      <c r="H155" s="230"/>
      <c r="J155" s="617"/>
      <c r="L155" s="617"/>
      <c r="Q155" s="617"/>
      <c r="R155" s="615"/>
      <c r="AA155" s="618"/>
      <c r="AB155" s="167"/>
      <c r="AD155" s="618"/>
      <c r="AE155" s="167"/>
      <c r="AU155" s="618"/>
      <c r="AW155" s="230"/>
      <c r="BB155" s="619"/>
      <c r="BC155" s="619"/>
    </row>
    <row r="156" spans="8:55" s="616" customFormat="1">
      <c r="H156" s="230"/>
      <c r="J156" s="617"/>
      <c r="L156" s="617"/>
      <c r="Q156" s="617"/>
      <c r="R156" s="615"/>
      <c r="AA156" s="618"/>
      <c r="AB156" s="167"/>
      <c r="AD156" s="618"/>
      <c r="AE156" s="167"/>
      <c r="AU156" s="618"/>
      <c r="AW156" s="230"/>
      <c r="BB156" s="619"/>
      <c r="BC156" s="619"/>
    </row>
    <row r="157" spans="8:55" s="616" customFormat="1">
      <c r="H157" s="230"/>
      <c r="J157" s="617"/>
      <c r="L157" s="617"/>
      <c r="Q157" s="617"/>
      <c r="R157" s="615"/>
      <c r="AA157" s="618"/>
      <c r="AB157" s="167"/>
      <c r="AD157" s="618"/>
      <c r="AE157" s="167"/>
      <c r="AU157" s="618"/>
      <c r="AW157" s="230"/>
      <c r="BB157" s="619"/>
      <c r="BC157" s="619"/>
    </row>
    <row r="158" spans="8:55" s="616" customFormat="1">
      <c r="H158" s="230"/>
      <c r="J158" s="617"/>
      <c r="L158" s="617"/>
      <c r="Q158" s="617"/>
      <c r="R158" s="615"/>
      <c r="AA158" s="618"/>
      <c r="AB158" s="167"/>
      <c r="AD158" s="618"/>
      <c r="AE158" s="167"/>
      <c r="AU158" s="618"/>
      <c r="AW158" s="230"/>
      <c r="BB158" s="619"/>
      <c r="BC158" s="619"/>
    </row>
    <row r="159" spans="8:55" s="616" customFormat="1">
      <c r="H159" s="230"/>
      <c r="J159" s="617"/>
      <c r="L159" s="617"/>
      <c r="Q159" s="617"/>
      <c r="R159" s="615"/>
      <c r="AA159" s="618"/>
      <c r="AB159" s="167"/>
      <c r="AD159" s="618"/>
      <c r="AE159" s="167"/>
      <c r="AU159" s="618"/>
      <c r="AW159" s="230"/>
      <c r="BB159" s="619"/>
      <c r="BC159" s="619"/>
    </row>
    <row r="160" spans="8:55" s="616" customFormat="1">
      <c r="H160" s="230"/>
      <c r="J160" s="617"/>
      <c r="L160" s="617"/>
      <c r="Q160" s="617"/>
      <c r="R160" s="615"/>
      <c r="AA160" s="618"/>
      <c r="AB160" s="167"/>
      <c r="AD160" s="618"/>
      <c r="AE160" s="167"/>
      <c r="AU160" s="618"/>
      <c r="AW160" s="230"/>
      <c r="BB160" s="619"/>
      <c r="BC160" s="619"/>
    </row>
    <row r="161" spans="8:55" s="616" customFormat="1">
      <c r="H161" s="230"/>
      <c r="J161" s="617"/>
      <c r="L161" s="617"/>
      <c r="Q161" s="617"/>
      <c r="R161" s="615"/>
      <c r="AA161" s="618"/>
      <c r="AB161" s="167"/>
      <c r="AD161" s="618"/>
      <c r="AE161" s="167"/>
      <c r="AU161" s="618"/>
      <c r="AW161" s="230"/>
      <c r="BB161" s="619"/>
      <c r="BC161" s="619"/>
    </row>
    <row r="162" spans="8:55" s="616" customFormat="1">
      <c r="H162" s="230"/>
      <c r="J162" s="617"/>
      <c r="L162" s="617"/>
      <c r="Q162" s="617"/>
      <c r="R162" s="615"/>
      <c r="AA162" s="618"/>
      <c r="AB162" s="167"/>
      <c r="AD162" s="618"/>
      <c r="AE162" s="167"/>
      <c r="AU162" s="618"/>
      <c r="AW162" s="230"/>
      <c r="BB162" s="619"/>
      <c r="BC162" s="619"/>
    </row>
    <row r="163" spans="8:55" s="616" customFormat="1">
      <c r="H163" s="230"/>
      <c r="J163" s="617"/>
      <c r="L163" s="617"/>
      <c r="Q163" s="617"/>
      <c r="R163" s="615"/>
      <c r="AA163" s="618"/>
      <c r="AB163" s="167"/>
      <c r="AD163" s="618"/>
      <c r="AE163" s="167"/>
      <c r="AU163" s="618"/>
      <c r="AW163" s="230"/>
      <c r="BB163" s="619"/>
      <c r="BC163" s="619"/>
    </row>
    <row r="164" spans="8:55" s="616" customFormat="1">
      <c r="H164" s="230"/>
      <c r="J164" s="617"/>
      <c r="L164" s="617"/>
      <c r="Q164" s="617"/>
      <c r="R164" s="615"/>
      <c r="AA164" s="618"/>
      <c r="AB164" s="167"/>
      <c r="AD164" s="618"/>
      <c r="AE164" s="167"/>
      <c r="AU164" s="618"/>
      <c r="AW164" s="230"/>
      <c r="BB164" s="619"/>
      <c r="BC164" s="619"/>
    </row>
    <row r="165" spans="8:55" s="616" customFormat="1">
      <c r="H165" s="230"/>
      <c r="J165" s="617"/>
      <c r="L165" s="617"/>
      <c r="Q165" s="617"/>
      <c r="R165" s="615"/>
      <c r="AA165" s="618"/>
      <c r="AB165" s="167"/>
      <c r="AD165" s="618"/>
      <c r="AE165" s="167"/>
      <c r="AU165" s="618"/>
      <c r="AW165" s="230"/>
      <c r="BB165" s="619"/>
      <c r="BC165" s="619"/>
    </row>
    <row r="166" spans="8:55" s="616" customFormat="1">
      <c r="H166" s="230"/>
      <c r="J166" s="617"/>
      <c r="L166" s="617"/>
      <c r="Q166" s="617"/>
      <c r="R166" s="615"/>
      <c r="AA166" s="618"/>
      <c r="AB166" s="167"/>
      <c r="AD166" s="618"/>
      <c r="AE166" s="167"/>
      <c r="AU166" s="618"/>
      <c r="AW166" s="230"/>
      <c r="BB166" s="619"/>
      <c r="BC166" s="619"/>
    </row>
    <row r="167" spans="8:55" s="616" customFormat="1">
      <c r="H167" s="230"/>
      <c r="J167" s="617"/>
      <c r="L167" s="617"/>
      <c r="Q167" s="617"/>
      <c r="R167" s="615"/>
      <c r="AA167" s="618"/>
      <c r="AB167" s="167"/>
      <c r="AD167" s="618"/>
      <c r="AE167" s="167"/>
      <c r="AU167" s="618"/>
      <c r="AW167" s="230"/>
      <c r="BB167" s="619"/>
      <c r="BC167" s="619"/>
    </row>
    <row r="168" spans="8:55" s="616" customFormat="1">
      <c r="H168" s="230"/>
      <c r="J168" s="617"/>
      <c r="L168" s="617"/>
      <c r="Q168" s="617"/>
      <c r="R168" s="615"/>
      <c r="AA168" s="618"/>
      <c r="AB168" s="167"/>
      <c r="AD168" s="618"/>
      <c r="AE168" s="167"/>
      <c r="AU168" s="618"/>
      <c r="AW168" s="230"/>
      <c r="BB168" s="619"/>
      <c r="BC168" s="619"/>
    </row>
    <row r="169" spans="8:55" s="616" customFormat="1">
      <c r="H169" s="230"/>
      <c r="J169" s="617"/>
      <c r="L169" s="617"/>
      <c r="Q169" s="617"/>
      <c r="R169" s="615"/>
      <c r="AA169" s="618"/>
      <c r="AB169" s="167"/>
      <c r="AD169" s="618"/>
      <c r="AE169" s="167"/>
      <c r="AU169" s="618"/>
      <c r="AW169" s="230"/>
      <c r="BB169" s="619"/>
      <c r="BC169" s="619"/>
    </row>
    <row r="170" spans="8:55" s="616" customFormat="1">
      <c r="H170" s="230"/>
      <c r="J170" s="617"/>
      <c r="L170" s="617"/>
      <c r="Q170" s="617"/>
      <c r="R170" s="615"/>
      <c r="AA170" s="618"/>
      <c r="AB170" s="167"/>
      <c r="AD170" s="618"/>
      <c r="AE170" s="167"/>
      <c r="AU170" s="618"/>
      <c r="AW170" s="230"/>
      <c r="BB170" s="619"/>
      <c r="BC170" s="619"/>
    </row>
    <row r="171" spans="8:55" s="616" customFormat="1">
      <c r="H171" s="230"/>
      <c r="J171" s="617"/>
      <c r="L171" s="617"/>
      <c r="Q171" s="617"/>
      <c r="R171" s="615"/>
      <c r="AA171" s="618"/>
      <c r="AB171" s="167"/>
      <c r="AD171" s="618"/>
      <c r="AE171" s="167"/>
      <c r="AU171" s="618"/>
      <c r="AW171" s="230"/>
      <c r="BB171" s="619"/>
      <c r="BC171" s="619"/>
    </row>
    <row r="172" spans="8:55" s="616" customFormat="1">
      <c r="H172" s="230"/>
      <c r="J172" s="617"/>
      <c r="L172" s="617"/>
      <c r="Q172" s="617"/>
      <c r="R172" s="615"/>
      <c r="AA172" s="618"/>
      <c r="AB172" s="167"/>
      <c r="AD172" s="618"/>
      <c r="AE172" s="167"/>
      <c r="AU172" s="618"/>
      <c r="AW172" s="230"/>
      <c r="BB172" s="619"/>
      <c r="BC172" s="619"/>
    </row>
    <row r="173" spans="8:55" s="616" customFormat="1">
      <c r="H173" s="230"/>
      <c r="J173" s="617"/>
      <c r="L173" s="617"/>
      <c r="Q173" s="617"/>
      <c r="R173" s="615"/>
      <c r="AA173" s="618"/>
      <c r="AB173" s="167"/>
      <c r="AD173" s="618"/>
      <c r="AE173" s="167"/>
      <c r="AU173" s="618"/>
      <c r="AW173" s="230"/>
      <c r="BB173" s="619"/>
      <c r="BC173" s="619"/>
    </row>
    <row r="174" spans="8:55" s="616" customFormat="1">
      <c r="H174" s="230"/>
      <c r="J174" s="617"/>
      <c r="L174" s="617"/>
      <c r="Q174" s="617"/>
      <c r="R174" s="615"/>
      <c r="AA174" s="618"/>
      <c r="AB174" s="167"/>
      <c r="AD174" s="618"/>
      <c r="AE174" s="167"/>
      <c r="AU174" s="618"/>
      <c r="AW174" s="230"/>
      <c r="BB174" s="619"/>
      <c r="BC174" s="619"/>
    </row>
    <row r="175" spans="8:55" s="616" customFormat="1">
      <c r="H175" s="230"/>
      <c r="J175" s="617"/>
      <c r="L175" s="617"/>
      <c r="Q175" s="617"/>
      <c r="R175" s="615"/>
      <c r="AA175" s="618"/>
      <c r="AB175" s="167"/>
      <c r="AD175" s="618"/>
      <c r="AE175" s="167"/>
      <c r="AU175" s="618"/>
      <c r="AW175" s="230"/>
      <c r="BB175" s="619"/>
      <c r="BC175" s="619"/>
    </row>
    <row r="176" spans="8:55" s="616" customFormat="1">
      <c r="H176" s="230"/>
      <c r="J176" s="617"/>
      <c r="L176" s="617"/>
      <c r="Q176" s="617"/>
      <c r="R176" s="615"/>
      <c r="AA176" s="618"/>
      <c r="AB176" s="167"/>
      <c r="AD176" s="618"/>
      <c r="AE176" s="167"/>
      <c r="AU176" s="618"/>
      <c r="AW176" s="230"/>
      <c r="BB176" s="619"/>
      <c r="BC176" s="619"/>
    </row>
    <row r="177" spans="8:55" s="616" customFormat="1">
      <c r="H177" s="230"/>
      <c r="J177" s="617"/>
      <c r="L177" s="617"/>
      <c r="Q177" s="617"/>
      <c r="R177" s="615"/>
      <c r="AA177" s="618"/>
      <c r="AB177" s="167"/>
      <c r="AD177" s="618"/>
      <c r="AE177" s="167"/>
      <c r="AU177" s="618"/>
      <c r="AW177" s="230"/>
      <c r="BB177" s="619"/>
      <c r="BC177" s="619"/>
    </row>
    <row r="178" spans="8:55" s="616" customFormat="1">
      <c r="H178" s="230"/>
      <c r="J178" s="617"/>
      <c r="L178" s="617"/>
      <c r="Q178" s="617"/>
      <c r="R178" s="615"/>
      <c r="AA178" s="618"/>
      <c r="AB178" s="167"/>
      <c r="AD178" s="618"/>
      <c r="AE178" s="167"/>
      <c r="AU178" s="618"/>
      <c r="AW178" s="230"/>
      <c r="BB178" s="619"/>
      <c r="BC178" s="619"/>
    </row>
    <row r="179" spans="8:55" s="616" customFormat="1">
      <c r="H179" s="230"/>
      <c r="J179" s="617"/>
      <c r="L179" s="617"/>
      <c r="Q179" s="617"/>
      <c r="R179" s="615"/>
      <c r="AA179" s="618"/>
      <c r="AB179" s="167"/>
      <c r="AD179" s="618"/>
      <c r="AE179" s="167"/>
      <c r="AU179" s="618"/>
      <c r="AW179" s="230"/>
      <c r="BB179" s="619"/>
      <c r="BC179" s="619"/>
    </row>
    <row r="180" spans="8:55" s="616" customFormat="1">
      <c r="H180" s="230"/>
      <c r="J180" s="617"/>
      <c r="L180" s="617"/>
      <c r="Q180" s="617"/>
      <c r="R180" s="615"/>
      <c r="AA180" s="618"/>
      <c r="AB180" s="167"/>
      <c r="AD180" s="618"/>
      <c r="AE180" s="167"/>
      <c r="AU180" s="618"/>
      <c r="AW180" s="230"/>
      <c r="BB180" s="619"/>
      <c r="BC180" s="619"/>
    </row>
    <row r="181" spans="8:55" s="616" customFormat="1">
      <c r="H181" s="230"/>
      <c r="J181" s="617"/>
      <c r="L181" s="617"/>
      <c r="Q181" s="617"/>
      <c r="R181" s="615"/>
      <c r="AA181" s="618"/>
      <c r="AB181" s="167"/>
      <c r="AD181" s="618"/>
      <c r="AE181" s="167"/>
      <c r="AU181" s="618"/>
      <c r="AW181" s="230"/>
      <c r="BB181" s="619"/>
      <c r="BC181" s="619"/>
    </row>
    <row r="182" spans="8:55" s="616" customFormat="1">
      <c r="H182" s="230"/>
      <c r="J182" s="617"/>
      <c r="L182" s="617"/>
      <c r="Q182" s="617"/>
      <c r="R182" s="615"/>
      <c r="AA182" s="618"/>
      <c r="AB182" s="167"/>
      <c r="AD182" s="618"/>
      <c r="AE182" s="167"/>
      <c r="AU182" s="618"/>
      <c r="AW182" s="230"/>
      <c r="BB182" s="619"/>
      <c r="BC182" s="619"/>
    </row>
    <row r="183" spans="8:55" s="616" customFormat="1">
      <c r="H183" s="230"/>
      <c r="J183" s="617"/>
      <c r="L183" s="617"/>
      <c r="Q183" s="617"/>
      <c r="R183" s="615"/>
      <c r="AA183" s="618"/>
      <c r="AB183" s="167"/>
      <c r="AD183" s="618"/>
      <c r="AE183" s="167"/>
      <c r="AU183" s="618"/>
      <c r="AW183" s="230"/>
      <c r="BB183" s="619"/>
      <c r="BC183" s="619"/>
    </row>
    <row r="184" spans="8:55" s="616" customFormat="1">
      <c r="H184" s="230"/>
      <c r="J184" s="617"/>
      <c r="L184" s="617"/>
      <c r="Q184" s="617"/>
      <c r="R184" s="615"/>
      <c r="AA184" s="618"/>
      <c r="AB184" s="167"/>
      <c r="AD184" s="618"/>
      <c r="AE184" s="167"/>
      <c r="AU184" s="618"/>
      <c r="AW184" s="230"/>
      <c r="BB184" s="619"/>
      <c r="BC184" s="619"/>
    </row>
    <row r="185" spans="8:55" s="616" customFormat="1">
      <c r="H185" s="230"/>
      <c r="J185" s="617"/>
      <c r="L185" s="617"/>
      <c r="Q185" s="617"/>
      <c r="R185" s="615"/>
      <c r="AA185" s="618"/>
      <c r="AB185" s="167"/>
      <c r="AD185" s="618"/>
      <c r="AE185" s="167"/>
      <c r="AU185" s="618"/>
      <c r="AW185" s="230"/>
      <c r="BB185" s="619"/>
      <c r="BC185" s="619"/>
    </row>
    <row r="186" spans="8:55" s="616" customFormat="1">
      <c r="H186" s="230"/>
      <c r="J186" s="617"/>
      <c r="L186" s="617"/>
      <c r="Q186" s="617"/>
      <c r="R186" s="615"/>
      <c r="AA186" s="618"/>
      <c r="AB186" s="167"/>
      <c r="AD186" s="618"/>
      <c r="AE186" s="167"/>
      <c r="AU186" s="618"/>
      <c r="AW186" s="230"/>
      <c r="BB186" s="619"/>
      <c r="BC186" s="619"/>
    </row>
    <row r="187" spans="8:55" s="616" customFormat="1">
      <c r="H187" s="230"/>
      <c r="J187" s="617"/>
      <c r="L187" s="617"/>
      <c r="Q187" s="617"/>
      <c r="R187" s="615"/>
      <c r="AA187" s="618"/>
      <c r="AB187" s="167"/>
      <c r="AD187" s="618"/>
      <c r="AE187" s="167"/>
      <c r="AU187" s="618"/>
      <c r="AW187" s="230"/>
      <c r="BB187" s="619"/>
      <c r="BC187" s="619"/>
    </row>
    <row r="188" spans="8:55" s="616" customFormat="1">
      <c r="H188" s="230"/>
      <c r="J188" s="617"/>
      <c r="L188" s="617"/>
      <c r="Q188" s="617"/>
      <c r="R188" s="615"/>
      <c r="AA188" s="618"/>
      <c r="AB188" s="167"/>
      <c r="AD188" s="618"/>
      <c r="AE188" s="167"/>
      <c r="AU188" s="618"/>
      <c r="AW188" s="230"/>
      <c r="BB188" s="619"/>
      <c r="BC188" s="619"/>
    </row>
    <row r="189" spans="8:55" s="616" customFormat="1">
      <c r="H189" s="230"/>
      <c r="J189" s="617"/>
      <c r="L189" s="617"/>
      <c r="Q189" s="617"/>
      <c r="R189" s="615"/>
      <c r="AA189" s="618"/>
      <c r="AB189" s="167"/>
      <c r="AD189" s="618"/>
      <c r="AE189" s="167"/>
      <c r="AU189" s="618"/>
      <c r="AW189" s="230"/>
      <c r="BB189" s="619"/>
      <c r="BC189" s="619"/>
    </row>
    <row r="190" spans="8:55" s="616" customFormat="1">
      <c r="H190" s="230"/>
      <c r="J190" s="617"/>
      <c r="L190" s="617"/>
      <c r="Q190" s="617"/>
      <c r="R190" s="615"/>
      <c r="AA190" s="618"/>
      <c r="AB190" s="167"/>
      <c r="AD190" s="618"/>
      <c r="AE190" s="167"/>
      <c r="AU190" s="618"/>
      <c r="AW190" s="230"/>
      <c r="BB190" s="619"/>
      <c r="BC190" s="619"/>
    </row>
    <row r="191" spans="8:55" s="616" customFormat="1">
      <c r="H191" s="230"/>
      <c r="J191" s="617"/>
      <c r="L191" s="617"/>
      <c r="Q191" s="617"/>
      <c r="R191" s="615"/>
      <c r="AA191" s="618"/>
      <c r="AB191" s="167"/>
      <c r="AD191" s="618"/>
      <c r="AE191" s="167"/>
      <c r="AU191" s="618"/>
      <c r="AW191" s="230"/>
      <c r="BB191" s="619"/>
      <c r="BC191" s="619"/>
    </row>
    <row r="192" spans="8:55" s="616" customFormat="1">
      <c r="H192" s="230"/>
      <c r="J192" s="617"/>
      <c r="L192" s="617"/>
      <c r="Q192" s="617"/>
      <c r="R192" s="615"/>
      <c r="AA192" s="618"/>
      <c r="AB192" s="167"/>
      <c r="AD192" s="618"/>
      <c r="AE192" s="167"/>
      <c r="AU192" s="618"/>
      <c r="AW192" s="230"/>
      <c r="BB192" s="619"/>
      <c r="BC192" s="619"/>
    </row>
    <row r="193" spans="8:55" s="616" customFormat="1">
      <c r="H193" s="230"/>
      <c r="J193" s="617"/>
      <c r="L193" s="617"/>
      <c r="Q193" s="617"/>
      <c r="R193" s="615"/>
      <c r="AA193" s="618"/>
      <c r="AB193" s="167"/>
      <c r="AD193" s="618"/>
      <c r="AE193" s="167"/>
      <c r="AU193" s="618"/>
      <c r="AW193" s="230"/>
      <c r="BB193" s="619"/>
      <c r="BC193" s="619"/>
    </row>
    <row r="194" spans="8:55" s="616" customFormat="1">
      <c r="H194" s="230"/>
      <c r="J194" s="617"/>
      <c r="L194" s="617"/>
      <c r="Q194" s="617"/>
      <c r="R194" s="615"/>
      <c r="AA194" s="618"/>
      <c r="AB194" s="167"/>
      <c r="AD194" s="618"/>
      <c r="AE194" s="167"/>
      <c r="AU194" s="618"/>
      <c r="AW194" s="230"/>
      <c r="BB194" s="619"/>
      <c r="BC194" s="619"/>
    </row>
    <row r="195" spans="8:55" s="616" customFormat="1">
      <c r="H195" s="230"/>
      <c r="J195" s="617"/>
      <c r="L195" s="617"/>
      <c r="Q195" s="617"/>
      <c r="R195" s="615"/>
      <c r="AA195" s="618"/>
      <c r="AB195" s="167"/>
      <c r="AD195" s="618"/>
      <c r="AE195" s="167"/>
      <c r="AU195" s="618"/>
      <c r="AW195" s="230"/>
      <c r="BB195" s="619"/>
      <c r="BC195" s="619"/>
    </row>
    <row r="196" spans="8:55" s="616" customFormat="1">
      <c r="H196" s="230"/>
      <c r="J196" s="617"/>
      <c r="L196" s="617"/>
      <c r="Q196" s="617"/>
      <c r="R196" s="615"/>
      <c r="AA196" s="618"/>
      <c r="AB196" s="167"/>
      <c r="AD196" s="618"/>
      <c r="AE196" s="167"/>
      <c r="AU196" s="618"/>
      <c r="AW196" s="230"/>
      <c r="BB196" s="619"/>
      <c r="BC196" s="619"/>
    </row>
    <row r="197" spans="8:55" s="616" customFormat="1">
      <c r="H197" s="230"/>
      <c r="J197" s="617"/>
      <c r="L197" s="617"/>
      <c r="Q197" s="617"/>
      <c r="R197" s="615"/>
      <c r="AA197" s="618"/>
      <c r="AB197" s="167"/>
      <c r="AD197" s="618"/>
      <c r="AE197" s="167"/>
      <c r="AU197" s="618"/>
      <c r="AW197" s="230"/>
      <c r="BB197" s="619"/>
      <c r="BC197" s="619"/>
    </row>
    <row r="198" spans="8:55" s="616" customFormat="1">
      <c r="H198" s="230"/>
      <c r="J198" s="617"/>
      <c r="L198" s="617"/>
      <c r="Q198" s="617"/>
      <c r="R198" s="615"/>
      <c r="AA198" s="618"/>
      <c r="AB198" s="167"/>
      <c r="AD198" s="618"/>
      <c r="AE198" s="167"/>
      <c r="AU198" s="618"/>
      <c r="AW198" s="230"/>
      <c r="BB198" s="619"/>
      <c r="BC198" s="619"/>
    </row>
    <row r="199" spans="8:55" s="616" customFormat="1">
      <c r="H199" s="230"/>
      <c r="J199" s="617"/>
      <c r="L199" s="617"/>
      <c r="Q199" s="617"/>
      <c r="R199" s="615"/>
      <c r="AA199" s="618"/>
      <c r="AB199" s="167"/>
      <c r="AD199" s="618"/>
      <c r="AE199" s="167"/>
      <c r="AU199" s="618"/>
      <c r="AW199" s="230"/>
      <c r="BB199" s="619"/>
      <c r="BC199" s="619"/>
    </row>
    <row r="200" spans="8:55" s="616" customFormat="1">
      <c r="H200" s="230"/>
      <c r="J200" s="617"/>
      <c r="L200" s="617"/>
      <c r="Q200" s="617"/>
      <c r="R200" s="615"/>
      <c r="AA200" s="618"/>
      <c r="AB200" s="167"/>
      <c r="AD200" s="618"/>
      <c r="AE200" s="167"/>
      <c r="AU200" s="618"/>
      <c r="AW200" s="230"/>
      <c r="BB200" s="619"/>
      <c r="BC200" s="619"/>
    </row>
    <row r="201" spans="8:55" s="616" customFormat="1">
      <c r="H201" s="230"/>
      <c r="J201" s="617"/>
      <c r="L201" s="617"/>
      <c r="Q201" s="617"/>
      <c r="R201" s="615"/>
      <c r="AA201" s="618"/>
      <c r="AB201" s="167"/>
      <c r="AD201" s="618"/>
      <c r="AE201" s="167"/>
      <c r="AU201" s="618"/>
      <c r="AW201" s="230"/>
      <c r="BB201" s="619"/>
      <c r="BC201" s="619"/>
    </row>
    <row r="202" spans="8:55" s="616" customFormat="1">
      <c r="H202" s="230"/>
      <c r="J202" s="617"/>
      <c r="L202" s="617"/>
      <c r="Q202" s="617"/>
      <c r="R202" s="615"/>
      <c r="AA202" s="618"/>
      <c r="AB202" s="167"/>
      <c r="AD202" s="618"/>
      <c r="AE202" s="167"/>
      <c r="AU202" s="618"/>
      <c r="AW202" s="230"/>
      <c r="BB202" s="619"/>
      <c r="BC202" s="619"/>
    </row>
    <row r="203" spans="8:55" s="616" customFormat="1">
      <c r="H203" s="230"/>
      <c r="J203" s="617"/>
      <c r="L203" s="617"/>
      <c r="Q203" s="617"/>
      <c r="R203" s="615"/>
      <c r="AA203" s="618"/>
      <c r="AB203" s="167"/>
      <c r="AD203" s="618"/>
      <c r="AE203" s="167"/>
      <c r="AU203" s="618"/>
      <c r="AW203" s="230"/>
      <c r="BB203" s="619"/>
      <c r="BC203" s="619"/>
    </row>
    <row r="204" spans="8:55" s="616" customFormat="1">
      <c r="H204" s="230"/>
      <c r="J204" s="617"/>
      <c r="L204" s="617"/>
      <c r="Q204" s="617"/>
      <c r="R204" s="615"/>
      <c r="AA204" s="618"/>
      <c r="AB204" s="167"/>
      <c r="AD204" s="618"/>
      <c r="AE204" s="167"/>
      <c r="AU204" s="618"/>
      <c r="AW204" s="230"/>
      <c r="BB204" s="619"/>
      <c r="BC204" s="619"/>
    </row>
    <row r="205" spans="8:55" s="616" customFormat="1">
      <c r="H205" s="230"/>
      <c r="J205" s="617"/>
      <c r="L205" s="617"/>
      <c r="Q205" s="617"/>
      <c r="R205" s="615"/>
      <c r="AA205" s="618"/>
      <c r="AB205" s="167"/>
      <c r="AD205" s="618"/>
      <c r="AE205" s="167"/>
      <c r="AU205" s="618"/>
      <c r="AW205" s="230"/>
      <c r="BB205" s="619"/>
      <c r="BC205" s="619"/>
    </row>
    <row r="206" spans="8:55" s="616" customFormat="1">
      <c r="H206" s="230"/>
      <c r="J206" s="617"/>
      <c r="L206" s="617"/>
      <c r="Q206" s="617"/>
      <c r="R206" s="615"/>
      <c r="AA206" s="618"/>
      <c r="AB206" s="167"/>
      <c r="AD206" s="618"/>
      <c r="AE206" s="167"/>
      <c r="AU206" s="618"/>
      <c r="AW206" s="230"/>
      <c r="BB206" s="619"/>
      <c r="BC206" s="619"/>
    </row>
    <row r="207" spans="8:55" s="616" customFormat="1">
      <c r="H207" s="230"/>
      <c r="J207" s="617"/>
      <c r="L207" s="617"/>
      <c r="Q207" s="617"/>
      <c r="R207" s="615"/>
      <c r="AA207" s="618"/>
      <c r="AB207" s="167"/>
      <c r="AD207" s="618"/>
      <c r="AE207" s="167"/>
      <c r="AU207" s="618"/>
      <c r="AW207" s="230"/>
      <c r="BB207" s="619"/>
      <c r="BC207" s="619"/>
    </row>
    <row r="208" spans="8:55" s="616" customFormat="1">
      <c r="H208" s="230"/>
      <c r="J208" s="617"/>
      <c r="L208" s="617"/>
      <c r="Q208" s="617"/>
      <c r="R208" s="615"/>
      <c r="AA208" s="618"/>
      <c r="AB208" s="167"/>
      <c r="AD208" s="618"/>
      <c r="AE208" s="167"/>
      <c r="AU208" s="618"/>
      <c r="AW208" s="230"/>
      <c r="BB208" s="619"/>
      <c r="BC208" s="619"/>
    </row>
    <row r="209" spans="8:55" s="616" customFormat="1">
      <c r="H209" s="230"/>
      <c r="J209" s="617"/>
      <c r="L209" s="617"/>
      <c r="Q209" s="617"/>
      <c r="R209" s="615"/>
      <c r="AA209" s="618"/>
      <c r="AB209" s="167"/>
      <c r="AD209" s="618"/>
      <c r="AE209" s="167"/>
      <c r="AU209" s="618"/>
      <c r="AW209" s="230"/>
      <c r="BB209" s="619"/>
      <c r="BC209" s="619"/>
    </row>
    <row r="210" spans="8:55" s="616" customFormat="1">
      <c r="H210" s="230"/>
      <c r="J210" s="617"/>
      <c r="L210" s="617"/>
      <c r="Q210" s="617"/>
      <c r="R210" s="615"/>
      <c r="AA210" s="618"/>
      <c r="AB210" s="167"/>
      <c r="AD210" s="618"/>
      <c r="AE210" s="167"/>
      <c r="AU210" s="618"/>
      <c r="AW210" s="230"/>
      <c r="BB210" s="619"/>
      <c r="BC210" s="619"/>
    </row>
    <row r="211" spans="8:55" s="616" customFormat="1">
      <c r="H211" s="230"/>
      <c r="J211" s="617"/>
      <c r="L211" s="617"/>
      <c r="Q211" s="617"/>
      <c r="R211" s="615"/>
      <c r="AA211" s="618"/>
      <c r="AB211" s="167"/>
      <c r="AD211" s="618"/>
      <c r="AE211" s="167"/>
      <c r="AU211" s="618"/>
      <c r="AW211" s="230"/>
      <c r="BB211" s="619"/>
      <c r="BC211" s="619"/>
    </row>
    <row r="212" spans="8:55" s="616" customFormat="1">
      <c r="H212" s="230"/>
      <c r="J212" s="617"/>
      <c r="L212" s="617"/>
      <c r="Q212" s="617"/>
      <c r="R212" s="615"/>
      <c r="AA212" s="618"/>
      <c r="AB212" s="167"/>
      <c r="AD212" s="618"/>
      <c r="AE212" s="167"/>
      <c r="AU212" s="618"/>
      <c r="AW212" s="230"/>
      <c r="BB212" s="619"/>
      <c r="BC212" s="619"/>
    </row>
    <row r="213" spans="8:55" s="616" customFormat="1">
      <c r="H213" s="230"/>
      <c r="J213" s="617"/>
      <c r="L213" s="617"/>
      <c r="Q213" s="617"/>
      <c r="R213" s="615"/>
      <c r="AA213" s="618"/>
      <c r="AB213" s="167"/>
      <c r="AD213" s="618"/>
      <c r="AE213" s="167"/>
      <c r="AU213" s="618"/>
      <c r="AW213" s="230"/>
      <c r="BB213" s="619"/>
      <c r="BC213" s="619"/>
    </row>
    <row r="214" spans="8:55" s="616" customFormat="1">
      <c r="H214" s="230"/>
      <c r="J214" s="617"/>
      <c r="L214" s="617"/>
      <c r="Q214" s="617"/>
      <c r="R214" s="615"/>
      <c r="AA214" s="618"/>
      <c r="AB214" s="167"/>
      <c r="AD214" s="618"/>
      <c r="AE214" s="167"/>
      <c r="AU214" s="618"/>
      <c r="AW214" s="230"/>
      <c r="BB214" s="619"/>
      <c r="BC214" s="619"/>
    </row>
    <row r="215" spans="8:55" s="616" customFormat="1">
      <c r="H215" s="230"/>
      <c r="J215" s="617"/>
      <c r="L215" s="617"/>
      <c r="Q215" s="617"/>
      <c r="R215" s="615"/>
      <c r="AA215" s="618"/>
      <c r="AB215" s="167"/>
      <c r="AD215" s="618"/>
      <c r="AE215" s="167"/>
      <c r="AU215" s="618"/>
      <c r="AW215" s="230"/>
      <c r="BB215" s="619"/>
      <c r="BC215" s="619"/>
    </row>
    <row r="216" spans="8:55" s="616" customFormat="1">
      <c r="H216" s="230"/>
      <c r="J216" s="617"/>
      <c r="L216" s="617"/>
      <c r="Q216" s="617"/>
      <c r="R216" s="615"/>
      <c r="AA216" s="618"/>
      <c r="AB216" s="167"/>
      <c r="AD216" s="618"/>
      <c r="AE216" s="167"/>
      <c r="AU216" s="618"/>
      <c r="AW216" s="230"/>
      <c r="BB216" s="619"/>
      <c r="BC216" s="619"/>
    </row>
    <row r="217" spans="8:55" s="616" customFormat="1">
      <c r="H217" s="230"/>
      <c r="J217" s="617"/>
      <c r="L217" s="617"/>
      <c r="Q217" s="617"/>
      <c r="R217" s="615"/>
      <c r="AA217" s="618"/>
      <c r="AB217" s="167"/>
      <c r="AD217" s="618"/>
      <c r="AE217" s="167"/>
      <c r="AU217" s="618"/>
      <c r="AW217" s="230"/>
      <c r="BB217" s="619"/>
      <c r="BC217" s="619"/>
    </row>
    <row r="218" spans="8:55" s="616" customFormat="1">
      <c r="H218" s="230"/>
      <c r="J218" s="617"/>
      <c r="L218" s="617"/>
      <c r="Q218" s="617"/>
      <c r="R218" s="615"/>
      <c r="AA218" s="618"/>
      <c r="AB218" s="167"/>
      <c r="AD218" s="618"/>
      <c r="AE218" s="167"/>
      <c r="AU218" s="618"/>
      <c r="AW218" s="230"/>
      <c r="BB218" s="619"/>
      <c r="BC218" s="619"/>
    </row>
    <row r="219" spans="8:55" s="616" customFormat="1">
      <c r="H219" s="230"/>
      <c r="J219" s="617"/>
      <c r="L219" s="617"/>
      <c r="Q219" s="617"/>
      <c r="R219" s="615"/>
      <c r="AA219" s="618"/>
      <c r="AB219" s="167"/>
      <c r="AD219" s="618"/>
      <c r="AE219" s="167"/>
      <c r="AU219" s="618"/>
      <c r="AW219" s="230"/>
      <c r="BB219" s="619"/>
      <c r="BC219" s="619"/>
    </row>
    <row r="220" spans="8:55" s="616" customFormat="1">
      <c r="H220" s="230"/>
      <c r="J220" s="617"/>
      <c r="L220" s="617"/>
      <c r="Q220" s="617"/>
      <c r="R220" s="615"/>
      <c r="AA220" s="618"/>
      <c r="AB220" s="167"/>
      <c r="AD220" s="618"/>
      <c r="AE220" s="167"/>
      <c r="AU220" s="618"/>
      <c r="AW220" s="230"/>
      <c r="BB220" s="619"/>
      <c r="BC220" s="619"/>
    </row>
    <row r="221" spans="8:55" s="616" customFormat="1">
      <c r="H221" s="230"/>
      <c r="J221" s="617"/>
      <c r="L221" s="617"/>
      <c r="Q221" s="617"/>
      <c r="R221" s="615"/>
      <c r="AA221" s="618"/>
      <c r="AB221" s="167"/>
      <c r="AD221" s="618"/>
      <c r="AE221" s="167"/>
      <c r="AU221" s="618"/>
      <c r="AW221" s="230"/>
      <c r="BB221" s="619"/>
      <c r="BC221" s="619"/>
    </row>
    <row r="222" spans="8:55" s="616" customFormat="1">
      <c r="H222" s="230"/>
      <c r="J222" s="617"/>
      <c r="L222" s="617"/>
      <c r="Q222" s="617"/>
      <c r="R222" s="615"/>
      <c r="AA222" s="618"/>
      <c r="AB222" s="167"/>
      <c r="AD222" s="618"/>
      <c r="AE222" s="167"/>
      <c r="AU222" s="618"/>
      <c r="AW222" s="230"/>
      <c r="BB222" s="619"/>
      <c r="BC222" s="619"/>
    </row>
    <row r="223" spans="8:55" s="616" customFormat="1">
      <c r="H223" s="230"/>
      <c r="J223" s="617"/>
      <c r="L223" s="617"/>
      <c r="Q223" s="617"/>
      <c r="R223" s="615"/>
      <c r="AA223" s="618"/>
      <c r="AB223" s="167"/>
      <c r="AD223" s="618"/>
      <c r="AE223" s="167"/>
      <c r="AU223" s="618"/>
      <c r="AW223" s="230"/>
      <c r="BB223" s="619"/>
      <c r="BC223" s="619"/>
    </row>
    <row r="224" spans="8:55" s="616" customFormat="1">
      <c r="H224" s="230"/>
      <c r="J224" s="617"/>
      <c r="L224" s="617"/>
      <c r="Q224" s="617"/>
      <c r="R224" s="615"/>
      <c r="AA224" s="618"/>
      <c r="AB224" s="167"/>
      <c r="AD224" s="618"/>
      <c r="AE224" s="167"/>
      <c r="AU224" s="618"/>
      <c r="AW224" s="230"/>
      <c r="BB224" s="619"/>
      <c r="BC224" s="619"/>
    </row>
    <row r="225" spans="8:55" s="616" customFormat="1">
      <c r="H225" s="230"/>
      <c r="J225" s="617"/>
      <c r="L225" s="617"/>
      <c r="Q225" s="617"/>
      <c r="R225" s="615"/>
      <c r="AA225" s="618"/>
      <c r="AB225" s="167"/>
      <c r="AD225" s="618"/>
      <c r="AE225" s="167"/>
      <c r="AU225" s="618"/>
      <c r="AW225" s="230"/>
      <c r="BB225" s="619"/>
      <c r="BC225" s="619"/>
    </row>
    <row r="226" spans="8:55" s="616" customFormat="1">
      <c r="H226" s="230"/>
      <c r="J226" s="617"/>
      <c r="L226" s="617"/>
      <c r="Q226" s="617"/>
      <c r="R226" s="615"/>
      <c r="AA226" s="618"/>
      <c r="AB226" s="167"/>
      <c r="AD226" s="618"/>
      <c r="AE226" s="167"/>
      <c r="AU226" s="618"/>
      <c r="AW226" s="230"/>
      <c r="BB226" s="619"/>
      <c r="BC226" s="619"/>
    </row>
    <row r="227" spans="8:55" s="616" customFormat="1">
      <c r="H227" s="230"/>
      <c r="J227" s="617"/>
      <c r="L227" s="617"/>
      <c r="Q227" s="617"/>
      <c r="R227" s="615"/>
      <c r="AA227" s="618"/>
      <c r="AB227" s="167"/>
      <c r="AD227" s="618"/>
      <c r="AE227" s="167"/>
      <c r="AU227" s="618"/>
      <c r="AW227" s="230"/>
      <c r="BB227" s="619"/>
      <c r="BC227" s="619"/>
    </row>
    <row r="228" spans="8:55" s="616" customFormat="1">
      <c r="H228" s="230"/>
      <c r="J228" s="617"/>
      <c r="L228" s="617"/>
      <c r="Q228" s="617"/>
      <c r="R228" s="615"/>
      <c r="AA228" s="618"/>
      <c r="AB228" s="167"/>
      <c r="AD228" s="618"/>
      <c r="AE228" s="167"/>
      <c r="AU228" s="618"/>
      <c r="AW228" s="230"/>
      <c r="BB228" s="619"/>
      <c r="BC228" s="619"/>
    </row>
    <row r="229" spans="8:55" s="616" customFormat="1">
      <c r="H229" s="230"/>
      <c r="J229" s="617"/>
      <c r="L229" s="617"/>
      <c r="Q229" s="617"/>
      <c r="R229" s="615"/>
      <c r="AA229" s="618"/>
      <c r="AB229" s="167"/>
      <c r="AD229" s="618"/>
      <c r="AE229" s="167"/>
      <c r="AU229" s="618"/>
      <c r="AW229" s="230"/>
      <c r="BB229" s="619"/>
      <c r="BC229" s="619"/>
    </row>
    <row r="230" spans="8:55" s="616" customFormat="1">
      <c r="H230" s="230"/>
      <c r="J230" s="617"/>
      <c r="L230" s="617"/>
      <c r="Q230" s="617"/>
      <c r="R230" s="615"/>
      <c r="AA230" s="618"/>
      <c r="AB230" s="167"/>
      <c r="AD230" s="618"/>
      <c r="AE230" s="167"/>
      <c r="AU230" s="618"/>
      <c r="AW230" s="230"/>
      <c r="BB230" s="619"/>
      <c r="BC230" s="619"/>
    </row>
    <row r="231" spans="8:55" s="616" customFormat="1">
      <c r="H231" s="230"/>
      <c r="J231" s="617"/>
      <c r="L231" s="617"/>
      <c r="Q231" s="617"/>
      <c r="R231" s="615"/>
      <c r="AA231" s="618"/>
      <c r="AB231" s="167"/>
      <c r="AD231" s="618"/>
      <c r="AE231" s="167"/>
      <c r="AU231" s="618"/>
      <c r="AW231" s="230"/>
      <c r="BB231" s="619"/>
      <c r="BC231" s="619"/>
    </row>
    <row r="232" spans="8:55" s="616" customFormat="1">
      <c r="H232" s="230"/>
      <c r="J232" s="617"/>
      <c r="L232" s="617"/>
      <c r="Q232" s="617"/>
      <c r="R232" s="615"/>
      <c r="AA232" s="618"/>
      <c r="AB232" s="167"/>
      <c r="AD232" s="618"/>
      <c r="AE232" s="167"/>
      <c r="AU232" s="618"/>
      <c r="AW232" s="230"/>
      <c r="BB232" s="619"/>
      <c r="BC232" s="619"/>
    </row>
    <row r="233" spans="8:55" s="616" customFormat="1">
      <c r="H233" s="230"/>
      <c r="J233" s="617"/>
      <c r="L233" s="617"/>
      <c r="Q233" s="617"/>
      <c r="R233" s="615"/>
      <c r="AA233" s="618"/>
      <c r="AB233" s="167"/>
      <c r="AD233" s="618"/>
      <c r="AE233" s="167"/>
      <c r="AU233" s="618"/>
      <c r="AW233" s="230"/>
      <c r="BB233" s="619"/>
      <c r="BC233" s="619"/>
    </row>
    <row r="234" spans="8:55" s="616" customFormat="1">
      <c r="H234" s="230"/>
      <c r="J234" s="617"/>
      <c r="L234" s="617"/>
      <c r="Q234" s="617"/>
      <c r="R234" s="615"/>
      <c r="AA234" s="618"/>
      <c r="AB234" s="167"/>
      <c r="AD234" s="618"/>
      <c r="AE234" s="167"/>
      <c r="AU234" s="618"/>
      <c r="AW234" s="230"/>
      <c r="BB234" s="619"/>
      <c r="BC234" s="619"/>
    </row>
    <row r="235" spans="8:55" s="616" customFormat="1">
      <c r="H235" s="230"/>
      <c r="J235" s="617"/>
      <c r="L235" s="617"/>
      <c r="Q235" s="617"/>
      <c r="R235" s="615"/>
      <c r="AA235" s="618"/>
      <c r="AB235" s="167"/>
      <c r="AD235" s="618"/>
      <c r="AE235" s="167"/>
      <c r="AU235" s="618"/>
      <c r="AW235" s="230"/>
      <c r="BB235" s="619"/>
      <c r="BC235" s="619"/>
    </row>
    <row r="236" spans="8:55" s="616" customFormat="1">
      <c r="H236" s="230"/>
      <c r="J236" s="617"/>
      <c r="L236" s="617"/>
      <c r="Q236" s="617"/>
      <c r="R236" s="615"/>
      <c r="AA236" s="618"/>
      <c r="AB236" s="167"/>
      <c r="AD236" s="618"/>
      <c r="AE236" s="167"/>
      <c r="AU236" s="618"/>
      <c r="AW236" s="230"/>
      <c r="BB236" s="619"/>
      <c r="BC236" s="619"/>
    </row>
    <row r="237" spans="8:55" s="616" customFormat="1">
      <c r="H237" s="230"/>
      <c r="J237" s="617"/>
      <c r="L237" s="617"/>
      <c r="Q237" s="617"/>
      <c r="R237" s="615"/>
      <c r="AA237" s="618"/>
      <c r="AB237" s="167"/>
      <c r="AD237" s="618"/>
      <c r="AE237" s="167"/>
      <c r="AU237" s="618"/>
      <c r="AW237" s="230"/>
      <c r="BB237" s="619"/>
      <c r="BC237" s="619"/>
    </row>
    <row r="238" spans="8:55" s="616" customFormat="1">
      <c r="H238" s="230"/>
      <c r="J238" s="617"/>
      <c r="L238" s="617"/>
      <c r="Q238" s="617"/>
      <c r="R238" s="615"/>
      <c r="AA238" s="618"/>
      <c r="AB238" s="167"/>
      <c r="AD238" s="618"/>
      <c r="AE238" s="167"/>
      <c r="AU238" s="618"/>
      <c r="AW238" s="230"/>
      <c r="BB238" s="619"/>
      <c r="BC238" s="619"/>
    </row>
    <row r="239" spans="8:55" s="616" customFormat="1">
      <c r="H239" s="230"/>
      <c r="J239" s="617"/>
      <c r="L239" s="617"/>
      <c r="Q239" s="617"/>
      <c r="R239" s="615"/>
      <c r="AA239" s="618"/>
      <c r="AB239" s="167"/>
      <c r="AD239" s="618"/>
      <c r="AE239" s="167"/>
      <c r="AU239" s="618"/>
      <c r="AW239" s="230"/>
      <c r="BB239" s="619"/>
      <c r="BC239" s="619"/>
    </row>
    <row r="240" spans="8:55" s="616" customFormat="1">
      <c r="H240" s="230"/>
      <c r="J240" s="617"/>
      <c r="L240" s="617"/>
      <c r="Q240" s="617"/>
      <c r="R240" s="615"/>
      <c r="AA240" s="618"/>
      <c r="AB240" s="167"/>
      <c r="AD240" s="618"/>
      <c r="AE240" s="167"/>
      <c r="AU240" s="618"/>
      <c r="AW240" s="230"/>
      <c r="BB240" s="619"/>
      <c r="BC240" s="619"/>
    </row>
    <row r="241" spans="8:55" s="616" customFormat="1">
      <c r="H241" s="230"/>
      <c r="J241" s="617"/>
      <c r="L241" s="617"/>
      <c r="Q241" s="617"/>
      <c r="R241" s="615"/>
      <c r="AA241" s="618"/>
      <c r="AB241" s="167"/>
      <c r="AD241" s="618"/>
      <c r="AE241" s="167"/>
      <c r="AU241" s="618"/>
      <c r="AW241" s="230"/>
      <c r="BB241" s="619"/>
      <c r="BC241" s="619"/>
    </row>
    <row r="242" spans="8:55" s="616" customFormat="1">
      <c r="H242" s="230"/>
      <c r="J242" s="617"/>
      <c r="L242" s="617"/>
      <c r="Q242" s="617"/>
      <c r="R242" s="615"/>
      <c r="AA242" s="618"/>
      <c r="AB242" s="167"/>
      <c r="AD242" s="618"/>
      <c r="AE242" s="167"/>
      <c r="AU242" s="618"/>
      <c r="AW242" s="230"/>
      <c r="BB242" s="619"/>
      <c r="BC242" s="619"/>
    </row>
    <row r="243" spans="8:55" s="616" customFormat="1">
      <c r="H243" s="230"/>
      <c r="J243" s="617"/>
      <c r="L243" s="617"/>
      <c r="Q243" s="617"/>
      <c r="R243" s="615"/>
      <c r="AA243" s="618"/>
      <c r="AB243" s="167"/>
      <c r="AD243" s="618"/>
      <c r="AE243" s="167"/>
      <c r="AU243" s="618"/>
      <c r="AW243" s="230"/>
      <c r="BB243" s="619"/>
      <c r="BC243" s="619"/>
    </row>
    <row r="244" spans="8:55" s="616" customFormat="1">
      <c r="H244" s="230"/>
      <c r="J244" s="617"/>
      <c r="L244" s="617"/>
      <c r="Q244" s="617"/>
      <c r="R244" s="615"/>
      <c r="AA244" s="618"/>
      <c r="AB244" s="167"/>
      <c r="AD244" s="618"/>
      <c r="AE244" s="167"/>
      <c r="AU244" s="618"/>
      <c r="AW244" s="230"/>
      <c r="BB244" s="619"/>
      <c r="BC244" s="619"/>
    </row>
    <row r="245" spans="8:55" s="616" customFormat="1">
      <c r="H245" s="230"/>
      <c r="J245" s="617"/>
      <c r="L245" s="617"/>
      <c r="Q245" s="617"/>
      <c r="R245" s="615"/>
      <c r="AA245" s="618"/>
      <c r="AB245" s="167"/>
      <c r="AD245" s="618"/>
      <c r="AE245" s="167"/>
      <c r="AU245" s="618"/>
      <c r="AW245" s="230"/>
      <c r="BB245" s="619"/>
      <c r="BC245" s="619"/>
    </row>
    <row r="246" spans="8:55" s="616" customFormat="1">
      <c r="H246" s="230"/>
      <c r="J246" s="617"/>
      <c r="L246" s="617"/>
      <c r="Q246" s="617"/>
      <c r="R246" s="615"/>
      <c r="AA246" s="618"/>
      <c r="AB246" s="167"/>
      <c r="AD246" s="618"/>
      <c r="AE246" s="167"/>
      <c r="AU246" s="618"/>
      <c r="AW246" s="230"/>
      <c r="BB246" s="619"/>
      <c r="BC246" s="619"/>
    </row>
    <row r="247" spans="8:55" s="616" customFormat="1">
      <c r="H247" s="230"/>
      <c r="J247" s="617"/>
      <c r="L247" s="617"/>
      <c r="Q247" s="617"/>
      <c r="R247" s="615"/>
      <c r="AA247" s="618"/>
      <c r="AB247" s="167"/>
      <c r="AD247" s="618"/>
      <c r="AE247" s="167"/>
      <c r="AU247" s="618"/>
      <c r="AW247" s="230"/>
      <c r="BB247" s="619"/>
      <c r="BC247" s="619"/>
    </row>
    <row r="248" spans="8:55" s="616" customFormat="1">
      <c r="H248" s="230"/>
      <c r="J248" s="617"/>
      <c r="L248" s="617"/>
      <c r="Q248" s="617"/>
      <c r="R248" s="615"/>
      <c r="AA248" s="618"/>
      <c r="AB248" s="167"/>
      <c r="AD248" s="618"/>
      <c r="AE248" s="167"/>
      <c r="AU248" s="618"/>
      <c r="AW248" s="230"/>
      <c r="BB248" s="619"/>
      <c r="BC248" s="619"/>
    </row>
    <row r="249" spans="8:55" s="616" customFormat="1">
      <c r="H249" s="230"/>
      <c r="J249" s="617"/>
      <c r="L249" s="617"/>
      <c r="Q249" s="617"/>
      <c r="R249" s="615"/>
      <c r="AA249" s="618"/>
      <c r="AB249" s="167"/>
      <c r="AD249" s="618"/>
      <c r="AE249" s="167"/>
      <c r="AU249" s="618"/>
      <c r="AW249" s="230"/>
      <c r="BB249" s="619"/>
      <c r="BC249" s="619"/>
    </row>
    <row r="250" spans="8:55" s="616" customFormat="1">
      <c r="H250" s="230"/>
      <c r="J250" s="617"/>
      <c r="L250" s="617"/>
      <c r="Q250" s="617"/>
      <c r="R250" s="615"/>
      <c r="AA250" s="618"/>
      <c r="AB250" s="167"/>
      <c r="AD250" s="618"/>
      <c r="AE250" s="167"/>
      <c r="AU250" s="618"/>
      <c r="AW250" s="230"/>
      <c r="BB250" s="619"/>
      <c r="BC250" s="619"/>
    </row>
    <row r="251" spans="8:55" s="616" customFormat="1">
      <c r="H251" s="230"/>
      <c r="J251" s="617"/>
      <c r="L251" s="617"/>
      <c r="Q251" s="617"/>
      <c r="R251" s="615"/>
      <c r="AA251" s="618"/>
      <c r="AB251" s="167"/>
      <c r="AD251" s="618"/>
      <c r="AE251" s="167"/>
      <c r="AU251" s="618"/>
      <c r="AW251" s="230"/>
      <c r="BB251" s="619"/>
      <c r="BC251" s="619"/>
    </row>
    <row r="252" spans="8:55" s="616" customFormat="1">
      <c r="H252" s="230"/>
      <c r="J252" s="617"/>
      <c r="L252" s="617"/>
      <c r="Q252" s="617"/>
      <c r="R252" s="615"/>
      <c r="AA252" s="618"/>
      <c r="AB252" s="167"/>
      <c r="AD252" s="618"/>
      <c r="AE252" s="167"/>
      <c r="AU252" s="618"/>
      <c r="AW252" s="230"/>
      <c r="BB252" s="619"/>
      <c r="BC252" s="619"/>
    </row>
    <row r="253" spans="8:55" s="616" customFormat="1">
      <c r="H253" s="230"/>
      <c r="J253" s="617"/>
      <c r="L253" s="617"/>
      <c r="Q253" s="617"/>
      <c r="R253" s="615"/>
      <c r="AA253" s="618"/>
      <c r="AB253" s="167"/>
      <c r="AD253" s="618"/>
      <c r="AE253" s="167"/>
      <c r="AU253" s="618"/>
      <c r="AW253" s="230"/>
      <c r="BB253" s="619"/>
      <c r="BC253" s="619"/>
    </row>
    <row r="254" spans="8:55" s="616" customFormat="1">
      <c r="H254" s="230"/>
      <c r="J254" s="617"/>
      <c r="L254" s="617"/>
      <c r="Q254" s="617"/>
      <c r="R254" s="615"/>
      <c r="AA254" s="618"/>
      <c r="AB254" s="167"/>
      <c r="AD254" s="618"/>
      <c r="AE254" s="167"/>
      <c r="AU254" s="618"/>
      <c r="AW254" s="230"/>
      <c r="BB254" s="619"/>
      <c r="BC254" s="619"/>
    </row>
    <row r="255" spans="8:55" s="616" customFormat="1">
      <c r="H255" s="230"/>
      <c r="J255" s="617"/>
      <c r="L255" s="617"/>
      <c r="Q255" s="617"/>
      <c r="R255" s="615"/>
      <c r="AA255" s="618"/>
      <c r="AB255" s="167"/>
      <c r="AD255" s="618"/>
      <c r="AE255" s="167"/>
      <c r="AU255" s="618"/>
      <c r="AW255" s="230"/>
      <c r="BB255" s="619"/>
      <c r="BC255" s="619"/>
    </row>
    <row r="256" spans="8:55" s="616" customFormat="1">
      <c r="H256" s="230"/>
      <c r="J256" s="617"/>
      <c r="L256" s="617"/>
      <c r="Q256" s="617"/>
      <c r="R256" s="615"/>
      <c r="AA256" s="618"/>
      <c r="AB256" s="167"/>
      <c r="AD256" s="618"/>
      <c r="AE256" s="167"/>
      <c r="AU256" s="618"/>
      <c r="AW256" s="230"/>
      <c r="BB256" s="619"/>
      <c r="BC256" s="619"/>
    </row>
    <row r="257" spans="8:55" s="616" customFormat="1">
      <c r="H257" s="230"/>
      <c r="J257" s="617"/>
      <c r="L257" s="617"/>
      <c r="Q257" s="617"/>
      <c r="R257" s="615"/>
      <c r="AA257" s="618"/>
      <c r="AB257" s="167"/>
      <c r="AD257" s="618"/>
      <c r="AE257" s="167"/>
      <c r="AU257" s="618"/>
      <c r="AW257" s="230"/>
      <c r="BB257" s="619"/>
      <c r="BC257" s="619"/>
    </row>
    <row r="258" spans="8:55" s="616" customFormat="1">
      <c r="H258" s="230"/>
      <c r="J258" s="617"/>
      <c r="L258" s="617"/>
      <c r="Q258" s="617"/>
      <c r="R258" s="615"/>
      <c r="AA258" s="618"/>
      <c r="AB258" s="167"/>
      <c r="AD258" s="618"/>
      <c r="AE258" s="167"/>
      <c r="AU258" s="618"/>
      <c r="AW258" s="230"/>
      <c r="BB258" s="619"/>
      <c r="BC258" s="619"/>
    </row>
    <row r="259" spans="8:55" s="616" customFormat="1">
      <c r="H259" s="230"/>
      <c r="J259" s="617"/>
      <c r="L259" s="617"/>
      <c r="Q259" s="617"/>
      <c r="R259" s="615"/>
      <c r="AA259" s="618"/>
      <c r="AB259" s="167"/>
      <c r="AD259" s="618"/>
      <c r="AE259" s="167"/>
      <c r="AU259" s="618"/>
      <c r="AW259" s="230"/>
      <c r="BB259" s="619"/>
      <c r="BC259" s="619"/>
    </row>
    <row r="260" spans="8:55" s="616" customFormat="1">
      <c r="H260" s="230"/>
      <c r="J260" s="617"/>
      <c r="L260" s="617"/>
      <c r="Q260" s="617"/>
      <c r="R260" s="615"/>
      <c r="AA260" s="618"/>
      <c r="AB260" s="167"/>
      <c r="AD260" s="618"/>
      <c r="AE260" s="167"/>
      <c r="AU260" s="618"/>
      <c r="AW260" s="230"/>
      <c r="BB260" s="619"/>
      <c r="BC260" s="619"/>
    </row>
    <row r="261" spans="8:55" s="616" customFormat="1">
      <c r="H261" s="230"/>
      <c r="J261" s="617"/>
      <c r="L261" s="617"/>
      <c r="Q261" s="617"/>
      <c r="R261" s="615"/>
      <c r="AA261" s="618"/>
      <c r="AB261" s="167"/>
      <c r="AD261" s="618"/>
      <c r="AE261" s="167"/>
      <c r="AU261" s="618"/>
      <c r="AW261" s="230"/>
      <c r="BB261" s="619"/>
      <c r="BC261" s="619"/>
    </row>
    <row r="262" spans="8:55" s="616" customFormat="1">
      <c r="H262" s="230"/>
      <c r="J262" s="617"/>
      <c r="L262" s="617"/>
      <c r="Q262" s="617"/>
      <c r="R262" s="615"/>
      <c r="AA262" s="618"/>
      <c r="AB262" s="167"/>
      <c r="AD262" s="618"/>
      <c r="AE262" s="167"/>
      <c r="AU262" s="618"/>
      <c r="AW262" s="230"/>
      <c r="BB262" s="619"/>
      <c r="BC262" s="619"/>
    </row>
    <row r="263" spans="8:55" s="616" customFormat="1">
      <c r="H263" s="230"/>
      <c r="J263" s="617"/>
      <c r="L263" s="617"/>
      <c r="Q263" s="617"/>
      <c r="R263" s="615"/>
      <c r="AA263" s="618"/>
      <c r="AB263" s="167"/>
      <c r="AD263" s="618"/>
      <c r="AE263" s="167"/>
      <c r="AU263" s="618"/>
      <c r="AW263" s="230"/>
      <c r="BB263" s="619"/>
      <c r="BC263" s="619"/>
    </row>
    <row r="264" spans="8:55" s="616" customFormat="1">
      <c r="H264" s="230"/>
      <c r="J264" s="617"/>
      <c r="L264" s="617"/>
      <c r="Q264" s="617"/>
      <c r="R264" s="615"/>
      <c r="AA264" s="618"/>
      <c r="AB264" s="167"/>
      <c r="AD264" s="618"/>
      <c r="AE264" s="167"/>
      <c r="AU264" s="618"/>
      <c r="AW264" s="230"/>
      <c r="BB264" s="619"/>
      <c r="BC264" s="619"/>
    </row>
    <row r="265" spans="8:55" s="616" customFormat="1">
      <c r="H265" s="230"/>
      <c r="J265" s="617"/>
      <c r="L265" s="617"/>
      <c r="Q265" s="617"/>
      <c r="R265" s="615"/>
      <c r="AA265" s="618"/>
      <c r="AB265" s="167"/>
      <c r="AD265" s="618"/>
      <c r="AE265" s="167"/>
      <c r="AU265" s="618"/>
      <c r="AW265" s="230"/>
      <c r="BB265" s="619"/>
      <c r="BC265" s="619"/>
    </row>
    <row r="266" spans="8:55" s="616" customFormat="1">
      <c r="H266" s="230"/>
      <c r="J266" s="617"/>
      <c r="L266" s="617"/>
      <c r="Q266" s="617"/>
      <c r="R266" s="615"/>
      <c r="AA266" s="618"/>
      <c r="AB266" s="167"/>
      <c r="AD266" s="618"/>
      <c r="AE266" s="167"/>
      <c r="AU266" s="618"/>
      <c r="AW266" s="230"/>
      <c r="BB266" s="619"/>
      <c r="BC266" s="619"/>
    </row>
    <row r="267" spans="8:55" s="616" customFormat="1">
      <c r="H267" s="230"/>
      <c r="J267" s="617"/>
      <c r="L267" s="617"/>
      <c r="Q267" s="617"/>
      <c r="R267" s="615"/>
      <c r="AA267" s="618"/>
      <c r="AB267" s="167"/>
      <c r="AD267" s="618"/>
      <c r="AE267" s="167"/>
      <c r="AU267" s="618"/>
      <c r="AW267" s="230"/>
      <c r="BB267" s="619"/>
      <c r="BC267" s="619"/>
    </row>
    <row r="268" spans="8:55" s="616" customFormat="1">
      <c r="H268" s="230"/>
      <c r="J268" s="617"/>
      <c r="L268" s="617"/>
      <c r="Q268" s="617"/>
      <c r="R268" s="615"/>
      <c r="AA268" s="618"/>
      <c r="AB268" s="167"/>
      <c r="AD268" s="618"/>
      <c r="AE268" s="167"/>
      <c r="AU268" s="618"/>
      <c r="AW268" s="230"/>
      <c r="BB268" s="619"/>
      <c r="BC268" s="619"/>
    </row>
    <row r="269" spans="8:55" s="616" customFormat="1">
      <c r="H269" s="230"/>
      <c r="J269" s="617"/>
      <c r="L269" s="617"/>
      <c r="Q269" s="617"/>
      <c r="R269" s="615"/>
      <c r="AA269" s="618"/>
      <c r="AB269" s="167"/>
      <c r="AD269" s="618"/>
      <c r="AE269" s="167"/>
      <c r="AU269" s="618"/>
      <c r="AW269" s="230"/>
      <c r="BB269" s="619"/>
      <c r="BC269" s="619"/>
    </row>
    <row r="270" spans="8:55" s="616" customFormat="1">
      <c r="H270" s="230"/>
      <c r="J270" s="617"/>
      <c r="L270" s="617"/>
      <c r="Q270" s="617"/>
      <c r="R270" s="615"/>
      <c r="AA270" s="618"/>
      <c r="AB270" s="167"/>
      <c r="AD270" s="618"/>
      <c r="AE270" s="167"/>
      <c r="AU270" s="618"/>
      <c r="AW270" s="230"/>
      <c r="BB270" s="619"/>
      <c r="BC270" s="619"/>
    </row>
    <row r="271" spans="8:55" s="616" customFormat="1">
      <c r="H271" s="230"/>
      <c r="J271" s="617"/>
      <c r="L271" s="617"/>
      <c r="Q271" s="617"/>
      <c r="R271" s="615"/>
      <c r="AA271" s="618"/>
      <c r="AB271" s="167"/>
      <c r="AD271" s="618"/>
      <c r="AE271" s="167"/>
      <c r="AU271" s="618"/>
      <c r="AW271" s="230"/>
      <c r="BB271" s="619"/>
      <c r="BC271" s="619"/>
    </row>
    <row r="272" spans="8:55" s="616" customFormat="1">
      <c r="H272" s="230"/>
      <c r="J272" s="617"/>
      <c r="L272" s="617"/>
      <c r="Q272" s="617"/>
      <c r="R272" s="615"/>
      <c r="AA272" s="618"/>
      <c r="AB272" s="167"/>
      <c r="AD272" s="618"/>
      <c r="AE272" s="167"/>
      <c r="AU272" s="618"/>
      <c r="AW272" s="230"/>
      <c r="BB272" s="619"/>
      <c r="BC272" s="619"/>
    </row>
    <row r="273" spans="8:55" s="616" customFormat="1">
      <c r="H273" s="230"/>
      <c r="J273" s="617"/>
      <c r="L273" s="617"/>
      <c r="Q273" s="617"/>
      <c r="R273" s="615"/>
      <c r="AA273" s="618"/>
      <c r="AB273" s="167"/>
      <c r="AD273" s="618"/>
      <c r="AE273" s="167"/>
      <c r="AU273" s="618"/>
      <c r="AW273" s="230"/>
      <c r="BB273" s="619"/>
      <c r="BC273" s="619"/>
    </row>
    <row r="274" spans="8:55" s="616" customFormat="1">
      <c r="H274" s="230"/>
      <c r="J274" s="617"/>
      <c r="L274" s="617"/>
      <c r="Q274" s="617"/>
      <c r="R274" s="615"/>
      <c r="AA274" s="618"/>
      <c r="AB274" s="167"/>
      <c r="AD274" s="618"/>
      <c r="AE274" s="167"/>
      <c r="AU274" s="618"/>
      <c r="AW274" s="230"/>
      <c r="BB274" s="619"/>
      <c r="BC274" s="619"/>
    </row>
    <row r="275" spans="8:55" s="616" customFormat="1">
      <c r="H275" s="230"/>
      <c r="J275" s="617"/>
      <c r="L275" s="617"/>
      <c r="Q275" s="617"/>
      <c r="R275" s="615"/>
      <c r="AA275" s="618"/>
      <c r="AB275" s="167"/>
      <c r="AD275" s="618"/>
      <c r="AE275" s="167"/>
      <c r="AU275" s="618"/>
      <c r="AW275" s="230"/>
      <c r="BB275" s="619"/>
      <c r="BC275" s="619"/>
    </row>
    <row r="276" spans="8:55" s="616" customFormat="1">
      <c r="H276" s="230"/>
      <c r="J276" s="617"/>
      <c r="L276" s="617"/>
      <c r="Q276" s="617"/>
      <c r="R276" s="615"/>
      <c r="AA276" s="618"/>
      <c r="AB276" s="167"/>
      <c r="AD276" s="618"/>
      <c r="AE276" s="167"/>
      <c r="AU276" s="618"/>
      <c r="AW276" s="230"/>
      <c r="BB276" s="619"/>
      <c r="BC276" s="619"/>
    </row>
    <row r="277" spans="8:55" s="616" customFormat="1">
      <c r="H277" s="230"/>
      <c r="J277" s="617"/>
      <c r="L277" s="617"/>
      <c r="Q277" s="617"/>
      <c r="R277" s="615"/>
      <c r="AA277" s="618"/>
      <c r="AB277" s="167"/>
      <c r="AD277" s="618"/>
      <c r="AE277" s="167"/>
      <c r="AU277" s="618"/>
      <c r="AW277" s="230"/>
      <c r="BB277" s="619"/>
      <c r="BC277" s="619"/>
    </row>
    <row r="278" spans="8:55" s="616" customFormat="1">
      <c r="H278" s="230"/>
      <c r="J278" s="617"/>
      <c r="L278" s="617"/>
      <c r="Q278" s="617"/>
      <c r="R278" s="615"/>
      <c r="AA278" s="618"/>
      <c r="AB278" s="167"/>
      <c r="AD278" s="618"/>
      <c r="AE278" s="167"/>
      <c r="AU278" s="618"/>
      <c r="AW278" s="230"/>
      <c r="BB278" s="619"/>
      <c r="BC278" s="619"/>
    </row>
    <row r="279" spans="8:55" s="616" customFormat="1">
      <c r="H279" s="230"/>
      <c r="J279" s="617"/>
      <c r="L279" s="617"/>
      <c r="Q279" s="617"/>
      <c r="R279" s="615"/>
      <c r="AA279" s="618"/>
      <c r="AB279" s="167"/>
      <c r="AD279" s="618"/>
      <c r="AE279" s="167"/>
      <c r="AU279" s="618"/>
      <c r="AW279" s="230"/>
      <c r="BB279" s="619"/>
      <c r="BC279" s="619"/>
    </row>
    <row r="280" spans="8:55" s="616" customFormat="1">
      <c r="H280" s="230"/>
      <c r="J280" s="617"/>
      <c r="L280" s="617"/>
      <c r="Q280" s="617"/>
      <c r="R280" s="615"/>
      <c r="AA280" s="618"/>
      <c r="AB280" s="167"/>
      <c r="AD280" s="618"/>
      <c r="AE280" s="167"/>
      <c r="AU280" s="618"/>
      <c r="AW280" s="230"/>
      <c r="BB280" s="619"/>
      <c r="BC280" s="619"/>
    </row>
    <row r="281" spans="8:55" s="616" customFormat="1">
      <c r="H281" s="230"/>
      <c r="J281" s="617"/>
      <c r="L281" s="617"/>
      <c r="Q281" s="617"/>
      <c r="R281" s="615"/>
      <c r="AA281" s="618"/>
      <c r="AB281" s="167"/>
      <c r="AD281" s="618"/>
      <c r="AE281" s="167"/>
      <c r="AU281" s="618"/>
      <c r="AW281" s="230"/>
      <c r="BB281" s="619"/>
      <c r="BC281" s="619"/>
    </row>
    <row r="282" spans="8:55" s="616" customFormat="1">
      <c r="H282" s="230"/>
      <c r="J282" s="617"/>
      <c r="L282" s="617"/>
      <c r="Q282" s="617"/>
      <c r="R282" s="615"/>
      <c r="AA282" s="618"/>
      <c r="AB282" s="167"/>
      <c r="AD282" s="618"/>
      <c r="AE282" s="167"/>
      <c r="AU282" s="618"/>
      <c r="AW282" s="230"/>
      <c r="BB282" s="619"/>
      <c r="BC282" s="619"/>
    </row>
    <row r="283" spans="8:55" s="616" customFormat="1">
      <c r="H283" s="230"/>
      <c r="J283" s="617"/>
      <c r="L283" s="617"/>
      <c r="Q283" s="617"/>
      <c r="R283" s="615"/>
      <c r="AA283" s="618"/>
      <c r="AB283" s="167"/>
      <c r="AD283" s="618"/>
      <c r="AE283" s="167"/>
      <c r="AU283" s="618"/>
      <c r="AW283" s="230"/>
      <c r="BB283" s="619"/>
      <c r="BC283" s="619"/>
    </row>
    <row r="284" spans="8:55" s="616" customFormat="1">
      <c r="H284" s="230"/>
      <c r="J284" s="617"/>
      <c r="L284" s="617"/>
      <c r="Q284" s="617"/>
      <c r="R284" s="615"/>
      <c r="AA284" s="618"/>
      <c r="AB284" s="167"/>
      <c r="AD284" s="618"/>
      <c r="AE284" s="167"/>
      <c r="AU284" s="618"/>
      <c r="AW284" s="230"/>
      <c r="BB284" s="619"/>
      <c r="BC284" s="619"/>
    </row>
    <row r="285" spans="8:55" s="616" customFormat="1">
      <c r="H285" s="230"/>
      <c r="J285" s="617"/>
      <c r="L285" s="617"/>
      <c r="Q285" s="617"/>
      <c r="R285" s="615"/>
      <c r="AA285" s="618"/>
      <c r="AB285" s="167"/>
      <c r="AD285" s="618"/>
      <c r="AE285" s="167"/>
      <c r="AU285" s="618"/>
      <c r="AW285" s="230"/>
      <c r="BB285" s="619"/>
      <c r="BC285" s="619"/>
    </row>
    <row r="286" spans="8:55" s="616" customFormat="1">
      <c r="H286" s="230"/>
      <c r="J286" s="617"/>
      <c r="L286" s="617"/>
      <c r="Q286" s="617"/>
      <c r="R286" s="615"/>
      <c r="AA286" s="618"/>
      <c r="AB286" s="167"/>
      <c r="AD286" s="618"/>
      <c r="AE286" s="167"/>
      <c r="AU286" s="618"/>
      <c r="AW286" s="230"/>
      <c r="BB286" s="619"/>
      <c r="BC286" s="619"/>
    </row>
    <row r="287" spans="8:55" s="616" customFormat="1">
      <c r="H287" s="230"/>
      <c r="J287" s="617"/>
      <c r="L287" s="617"/>
      <c r="Q287" s="617"/>
      <c r="R287" s="615"/>
      <c r="AA287" s="618"/>
      <c r="AB287" s="167"/>
      <c r="AD287" s="618"/>
      <c r="AE287" s="167"/>
      <c r="AU287" s="618"/>
      <c r="AW287" s="230"/>
      <c r="BB287" s="619"/>
      <c r="BC287" s="619"/>
    </row>
    <row r="288" spans="8:55" s="616" customFormat="1">
      <c r="H288" s="230"/>
      <c r="J288" s="617"/>
      <c r="L288" s="617"/>
      <c r="Q288" s="617"/>
      <c r="R288" s="615"/>
      <c r="AA288" s="618"/>
      <c r="AB288" s="167"/>
      <c r="AD288" s="618"/>
      <c r="AE288" s="167"/>
      <c r="AU288" s="618"/>
      <c r="AW288" s="230"/>
      <c r="BB288" s="619"/>
      <c r="BC288" s="619"/>
    </row>
    <row r="289" spans="8:55" s="616" customFormat="1">
      <c r="H289" s="230"/>
      <c r="J289" s="617"/>
      <c r="L289" s="617"/>
      <c r="Q289" s="617"/>
      <c r="R289" s="615"/>
      <c r="AA289" s="618"/>
      <c r="AB289" s="167"/>
      <c r="AD289" s="618"/>
      <c r="AE289" s="167"/>
      <c r="AU289" s="618"/>
      <c r="AW289" s="230"/>
      <c r="BB289" s="619"/>
      <c r="BC289" s="619"/>
    </row>
    <row r="290" spans="8:55" s="616" customFormat="1">
      <c r="H290" s="230"/>
      <c r="J290" s="617"/>
      <c r="L290" s="617"/>
      <c r="Q290" s="617"/>
      <c r="R290" s="615"/>
      <c r="AA290" s="618"/>
      <c r="AB290" s="167"/>
      <c r="AD290" s="618"/>
      <c r="AE290" s="167"/>
      <c r="AU290" s="618"/>
      <c r="AW290" s="230"/>
      <c r="BB290" s="619"/>
      <c r="BC290" s="619"/>
    </row>
    <row r="291" spans="8:55" s="616" customFormat="1">
      <c r="H291" s="230"/>
      <c r="J291" s="617"/>
      <c r="L291" s="617"/>
      <c r="Q291" s="617"/>
      <c r="R291" s="615"/>
      <c r="AA291" s="618"/>
      <c r="AB291" s="167"/>
      <c r="AD291" s="618"/>
      <c r="AE291" s="167"/>
      <c r="AU291" s="618"/>
      <c r="AW291" s="230"/>
      <c r="BB291" s="619"/>
      <c r="BC291" s="619"/>
    </row>
    <row r="292" spans="8:55" s="616" customFormat="1">
      <c r="H292" s="230"/>
      <c r="J292" s="617"/>
      <c r="L292" s="617"/>
      <c r="Q292" s="617"/>
      <c r="R292" s="615"/>
      <c r="AA292" s="618"/>
      <c r="AB292" s="167"/>
      <c r="AD292" s="618"/>
      <c r="AE292" s="167"/>
      <c r="AU292" s="618"/>
      <c r="AW292" s="230"/>
      <c r="BB292" s="619"/>
      <c r="BC292" s="619"/>
    </row>
    <row r="293" spans="8:55" s="616" customFormat="1">
      <c r="H293" s="230"/>
      <c r="J293" s="617"/>
      <c r="L293" s="617"/>
      <c r="Q293" s="617"/>
      <c r="R293" s="615"/>
      <c r="AA293" s="618"/>
      <c r="AB293" s="167"/>
      <c r="AD293" s="618"/>
      <c r="AE293" s="167"/>
      <c r="AU293" s="618"/>
      <c r="AW293" s="230"/>
      <c r="BB293" s="619"/>
      <c r="BC293" s="619"/>
    </row>
    <row r="294" spans="8:55" s="616" customFormat="1">
      <c r="H294" s="230"/>
      <c r="J294" s="617"/>
      <c r="L294" s="617"/>
      <c r="Q294" s="617"/>
      <c r="R294" s="615"/>
      <c r="AA294" s="618"/>
      <c r="AB294" s="167"/>
      <c r="AD294" s="618"/>
      <c r="AE294" s="167"/>
      <c r="AU294" s="618"/>
      <c r="AW294" s="230"/>
      <c r="BB294" s="619"/>
      <c r="BC294" s="619"/>
    </row>
    <row r="295" spans="8:55" s="616" customFormat="1">
      <c r="H295" s="230"/>
      <c r="J295" s="617"/>
      <c r="L295" s="617"/>
      <c r="Q295" s="617"/>
      <c r="R295" s="615"/>
      <c r="AA295" s="618"/>
      <c r="AB295" s="167"/>
      <c r="AD295" s="618"/>
      <c r="AE295" s="167"/>
      <c r="AU295" s="618"/>
      <c r="AW295" s="230"/>
      <c r="BB295" s="619"/>
      <c r="BC295" s="619"/>
    </row>
    <row r="296" spans="8:55" s="616" customFormat="1">
      <c r="H296" s="230"/>
      <c r="J296" s="617"/>
      <c r="L296" s="617"/>
      <c r="Q296" s="617"/>
      <c r="R296" s="615"/>
      <c r="AA296" s="618"/>
      <c r="AB296" s="167"/>
      <c r="AD296" s="618"/>
      <c r="AE296" s="167"/>
      <c r="AU296" s="618"/>
      <c r="AW296" s="230"/>
      <c r="BB296" s="619"/>
      <c r="BC296" s="619"/>
    </row>
    <row r="297" spans="8:55" s="616" customFormat="1">
      <c r="H297" s="230"/>
      <c r="J297" s="617"/>
      <c r="L297" s="617"/>
      <c r="Q297" s="617"/>
      <c r="R297" s="615"/>
      <c r="AA297" s="618"/>
      <c r="AB297" s="167"/>
      <c r="AD297" s="618"/>
      <c r="AE297" s="167"/>
      <c r="AU297" s="618"/>
      <c r="AW297" s="230"/>
      <c r="BB297" s="619"/>
      <c r="BC297" s="619"/>
    </row>
    <row r="298" spans="8:55" s="616" customFormat="1">
      <c r="H298" s="230"/>
      <c r="J298" s="617"/>
      <c r="L298" s="617"/>
      <c r="Q298" s="617"/>
      <c r="R298" s="615"/>
      <c r="AA298" s="618"/>
      <c r="AB298" s="167"/>
      <c r="AD298" s="618"/>
      <c r="AE298" s="167"/>
      <c r="AU298" s="618"/>
      <c r="AW298" s="230"/>
      <c r="BB298" s="619"/>
      <c r="BC298" s="619"/>
    </row>
    <row r="299" spans="8:55" s="616" customFormat="1">
      <c r="H299" s="230"/>
      <c r="J299" s="617"/>
      <c r="L299" s="617"/>
      <c r="Q299" s="617"/>
      <c r="R299" s="615"/>
      <c r="AA299" s="618"/>
      <c r="AB299" s="167"/>
      <c r="AD299" s="618"/>
      <c r="AE299" s="167"/>
      <c r="AU299" s="618"/>
      <c r="AW299" s="230"/>
      <c r="BB299" s="619"/>
      <c r="BC299" s="619"/>
    </row>
    <row r="300" spans="8:55" s="616" customFormat="1">
      <c r="H300" s="230"/>
      <c r="J300" s="617"/>
      <c r="L300" s="617"/>
      <c r="Q300" s="617"/>
      <c r="R300" s="615"/>
      <c r="AA300" s="618"/>
      <c r="AB300" s="167"/>
      <c r="AD300" s="618"/>
      <c r="AE300" s="167"/>
      <c r="AU300" s="618"/>
      <c r="AW300" s="230"/>
      <c r="BB300" s="619"/>
      <c r="BC300" s="619"/>
    </row>
    <row r="301" spans="8:55" s="616" customFormat="1">
      <c r="H301" s="230"/>
      <c r="J301" s="617"/>
      <c r="L301" s="617"/>
      <c r="Q301" s="617"/>
      <c r="R301" s="615"/>
      <c r="AA301" s="618"/>
      <c r="AB301" s="167"/>
      <c r="AD301" s="618"/>
      <c r="AE301" s="167"/>
      <c r="AU301" s="618"/>
      <c r="AW301" s="230"/>
      <c r="BB301" s="619"/>
      <c r="BC301" s="619"/>
    </row>
    <row r="302" spans="8:55" s="616" customFormat="1">
      <c r="H302" s="230"/>
      <c r="J302" s="617"/>
      <c r="L302" s="617"/>
      <c r="Q302" s="617"/>
      <c r="R302" s="615"/>
      <c r="AA302" s="618"/>
      <c r="AB302" s="167"/>
      <c r="AD302" s="618"/>
      <c r="AE302" s="167"/>
      <c r="AU302" s="618"/>
      <c r="AW302" s="230"/>
      <c r="BB302" s="619"/>
      <c r="BC302" s="619"/>
    </row>
    <row r="303" spans="8:55" s="616" customFormat="1">
      <c r="H303" s="230"/>
      <c r="J303" s="617"/>
      <c r="L303" s="617"/>
      <c r="Q303" s="617"/>
      <c r="R303" s="615"/>
      <c r="AA303" s="618"/>
      <c r="AB303" s="167"/>
      <c r="AD303" s="618"/>
      <c r="AE303" s="167"/>
      <c r="AU303" s="618"/>
      <c r="AW303" s="230"/>
      <c r="BB303" s="619"/>
      <c r="BC303" s="619"/>
    </row>
    <row r="304" spans="8:55" s="616" customFormat="1">
      <c r="H304" s="230"/>
      <c r="J304" s="617"/>
      <c r="L304" s="617"/>
      <c r="Q304" s="617"/>
      <c r="R304" s="615"/>
      <c r="AA304" s="618"/>
      <c r="AB304" s="167"/>
      <c r="AD304" s="618"/>
      <c r="AE304" s="167"/>
      <c r="AU304" s="618"/>
      <c r="AW304" s="230"/>
      <c r="BB304" s="619"/>
      <c r="BC304" s="619"/>
    </row>
    <row r="305" spans="8:55" s="616" customFormat="1">
      <c r="H305" s="230"/>
      <c r="J305" s="617"/>
      <c r="L305" s="617"/>
      <c r="Q305" s="617"/>
      <c r="R305" s="615"/>
      <c r="AA305" s="618"/>
      <c r="AB305" s="167"/>
      <c r="AD305" s="618"/>
      <c r="AE305" s="167"/>
      <c r="AU305" s="618"/>
      <c r="AW305" s="230"/>
      <c r="BB305" s="619"/>
      <c r="BC305" s="619"/>
    </row>
    <row r="306" spans="8:55" s="616" customFormat="1">
      <c r="H306" s="230"/>
      <c r="J306" s="617"/>
      <c r="L306" s="617"/>
      <c r="Q306" s="617"/>
      <c r="R306" s="615"/>
      <c r="AA306" s="618"/>
      <c r="AB306" s="167"/>
      <c r="AD306" s="618"/>
      <c r="AE306" s="167"/>
      <c r="AU306" s="618"/>
      <c r="AW306" s="230"/>
      <c r="BB306" s="619"/>
      <c r="BC306" s="619"/>
    </row>
    <row r="307" spans="8:55" s="616" customFormat="1">
      <c r="H307" s="230"/>
      <c r="J307" s="617"/>
      <c r="L307" s="617"/>
      <c r="Q307" s="617"/>
      <c r="R307" s="615"/>
      <c r="AA307" s="618"/>
      <c r="AB307" s="167"/>
      <c r="AD307" s="618"/>
      <c r="AE307" s="167"/>
      <c r="AU307" s="618"/>
      <c r="AW307" s="230"/>
      <c r="BB307" s="619"/>
      <c r="BC307" s="619"/>
    </row>
    <row r="308" spans="8:55" s="616" customFormat="1">
      <c r="H308" s="230"/>
      <c r="J308" s="617"/>
      <c r="L308" s="617"/>
      <c r="Q308" s="617"/>
      <c r="R308" s="615"/>
      <c r="AA308" s="618"/>
      <c r="AB308" s="167"/>
      <c r="AD308" s="618"/>
      <c r="AE308" s="167"/>
      <c r="AU308" s="618"/>
      <c r="AW308" s="230"/>
      <c r="BB308" s="619"/>
      <c r="BC308" s="619"/>
    </row>
    <row r="309" spans="8:55" s="616" customFormat="1">
      <c r="H309" s="230"/>
      <c r="J309" s="617"/>
      <c r="L309" s="617"/>
      <c r="Q309" s="617"/>
      <c r="R309" s="615"/>
      <c r="AA309" s="618"/>
      <c r="AB309" s="167"/>
      <c r="AD309" s="618"/>
      <c r="AE309" s="167"/>
      <c r="AU309" s="618"/>
      <c r="AW309" s="230"/>
      <c r="BB309" s="619"/>
      <c r="BC309" s="619"/>
    </row>
    <row r="310" spans="8:55" s="616" customFormat="1">
      <c r="H310" s="230"/>
      <c r="J310" s="617"/>
      <c r="L310" s="617"/>
      <c r="Q310" s="617"/>
      <c r="R310" s="615"/>
      <c r="AA310" s="618"/>
      <c r="AB310" s="167"/>
      <c r="AD310" s="618"/>
      <c r="AE310" s="167"/>
      <c r="AU310" s="618"/>
      <c r="AW310" s="230"/>
      <c r="BB310" s="619"/>
      <c r="BC310" s="619"/>
    </row>
    <row r="311" spans="8:55" s="616" customFormat="1">
      <c r="H311" s="230"/>
      <c r="J311" s="617"/>
      <c r="L311" s="617"/>
      <c r="Q311" s="617"/>
      <c r="R311" s="615"/>
      <c r="AA311" s="618"/>
      <c r="AB311" s="167"/>
      <c r="AD311" s="618"/>
      <c r="AE311" s="167"/>
      <c r="AU311" s="618"/>
      <c r="AW311" s="230"/>
      <c r="BB311" s="619"/>
      <c r="BC311" s="619"/>
    </row>
    <row r="312" spans="8:55" s="616" customFormat="1">
      <c r="H312" s="230"/>
      <c r="J312" s="617"/>
      <c r="L312" s="617"/>
      <c r="Q312" s="617"/>
      <c r="R312" s="615"/>
      <c r="AA312" s="618"/>
      <c r="AB312" s="167"/>
      <c r="AD312" s="618"/>
      <c r="AE312" s="167"/>
      <c r="AU312" s="618"/>
      <c r="AW312" s="230"/>
      <c r="BB312" s="619"/>
      <c r="BC312" s="619"/>
    </row>
    <row r="313" spans="8:55" s="616" customFormat="1">
      <c r="H313" s="230"/>
      <c r="J313" s="617"/>
      <c r="L313" s="617"/>
      <c r="Q313" s="617"/>
      <c r="R313" s="615"/>
      <c r="AA313" s="618"/>
      <c r="AB313" s="167"/>
      <c r="AD313" s="618"/>
      <c r="AE313" s="167"/>
      <c r="AU313" s="618"/>
      <c r="AW313" s="230"/>
      <c r="BB313" s="619"/>
      <c r="BC313" s="619"/>
    </row>
    <row r="314" spans="8:55" s="616" customFormat="1">
      <c r="H314" s="230"/>
      <c r="J314" s="617"/>
      <c r="L314" s="617"/>
      <c r="Q314" s="617"/>
      <c r="R314" s="615"/>
      <c r="AA314" s="618"/>
      <c r="AB314" s="167"/>
      <c r="AD314" s="618"/>
      <c r="AE314" s="167"/>
      <c r="AU314" s="618"/>
      <c r="AW314" s="230"/>
      <c r="BB314" s="619"/>
      <c r="BC314" s="619"/>
    </row>
    <row r="315" spans="8:55" s="616" customFormat="1">
      <c r="H315" s="230"/>
      <c r="J315" s="617"/>
      <c r="L315" s="617"/>
      <c r="Q315" s="617"/>
      <c r="R315" s="615"/>
      <c r="AA315" s="618"/>
      <c r="AB315" s="167"/>
      <c r="AD315" s="618"/>
      <c r="AE315" s="167"/>
      <c r="AU315" s="618"/>
      <c r="AW315" s="230"/>
      <c r="BB315" s="619"/>
      <c r="BC315" s="619"/>
    </row>
    <row r="316" spans="8:55" s="616" customFormat="1">
      <c r="H316" s="230"/>
      <c r="J316" s="617"/>
      <c r="L316" s="617"/>
      <c r="Q316" s="617"/>
      <c r="R316" s="615"/>
      <c r="AA316" s="618"/>
      <c r="AB316" s="167"/>
      <c r="AD316" s="618"/>
      <c r="AE316" s="167"/>
      <c r="AU316" s="618"/>
      <c r="AW316" s="230"/>
      <c r="BB316" s="619"/>
      <c r="BC316" s="619"/>
    </row>
    <row r="317" spans="8:55" s="616" customFormat="1">
      <c r="H317" s="230"/>
      <c r="J317" s="617"/>
      <c r="L317" s="617"/>
      <c r="Q317" s="617"/>
      <c r="R317" s="615"/>
      <c r="AA317" s="618"/>
      <c r="AB317" s="167"/>
      <c r="AD317" s="618"/>
      <c r="AE317" s="167"/>
      <c r="AU317" s="618"/>
      <c r="AW317" s="230"/>
      <c r="BB317" s="619"/>
      <c r="BC317" s="619"/>
    </row>
    <row r="318" spans="8:55" s="616" customFormat="1">
      <c r="H318" s="230"/>
      <c r="J318" s="617"/>
      <c r="L318" s="617"/>
      <c r="Q318" s="617"/>
      <c r="R318" s="615"/>
      <c r="AA318" s="618"/>
      <c r="AB318" s="167"/>
      <c r="AD318" s="618"/>
      <c r="AE318" s="167"/>
      <c r="AU318" s="618"/>
      <c r="AW318" s="230"/>
      <c r="BB318" s="619"/>
      <c r="BC318" s="619"/>
    </row>
    <row r="319" spans="8:55" s="616" customFormat="1">
      <c r="H319" s="230"/>
      <c r="J319" s="617"/>
      <c r="L319" s="617"/>
      <c r="Q319" s="617"/>
      <c r="R319" s="615"/>
      <c r="AA319" s="618"/>
      <c r="AB319" s="167"/>
      <c r="AD319" s="618"/>
      <c r="AE319" s="167"/>
      <c r="AU319" s="618"/>
      <c r="AW319" s="230"/>
      <c r="BB319" s="619"/>
      <c r="BC319" s="619"/>
    </row>
    <row r="320" spans="8:55" s="616" customFormat="1">
      <c r="H320" s="230"/>
      <c r="J320" s="617"/>
      <c r="L320" s="617"/>
      <c r="Q320" s="617"/>
      <c r="R320" s="615"/>
      <c r="AA320" s="618"/>
      <c r="AB320" s="167"/>
      <c r="AD320" s="618"/>
      <c r="AE320" s="167"/>
      <c r="AU320" s="618"/>
      <c r="AW320" s="230"/>
      <c r="BB320" s="619"/>
      <c r="BC320" s="619"/>
    </row>
    <row r="321" spans="8:55" s="616" customFormat="1">
      <c r="H321" s="230"/>
      <c r="J321" s="617"/>
      <c r="L321" s="617"/>
      <c r="Q321" s="617"/>
      <c r="R321" s="615"/>
      <c r="AA321" s="618"/>
      <c r="AB321" s="167"/>
      <c r="AD321" s="618"/>
      <c r="AE321" s="167"/>
      <c r="AU321" s="618"/>
      <c r="AW321" s="230"/>
      <c r="BB321" s="619"/>
      <c r="BC321" s="619"/>
    </row>
    <row r="322" spans="8:55" s="616" customFormat="1">
      <c r="H322" s="230"/>
      <c r="J322" s="617"/>
      <c r="L322" s="617"/>
      <c r="Q322" s="617"/>
      <c r="R322" s="615"/>
      <c r="AA322" s="618"/>
      <c r="AB322" s="167"/>
      <c r="AD322" s="618"/>
      <c r="AE322" s="167"/>
      <c r="AU322" s="618"/>
      <c r="AW322" s="230"/>
      <c r="BB322" s="619"/>
      <c r="BC322" s="619"/>
    </row>
    <row r="323" spans="8:55" s="616" customFormat="1">
      <c r="H323" s="230"/>
      <c r="J323" s="617"/>
      <c r="L323" s="617"/>
      <c r="Q323" s="617"/>
      <c r="R323" s="615"/>
      <c r="AA323" s="618"/>
      <c r="AB323" s="167"/>
      <c r="AD323" s="618"/>
      <c r="AE323" s="167"/>
      <c r="AU323" s="618"/>
      <c r="AW323" s="230"/>
      <c r="BB323" s="619"/>
      <c r="BC323" s="619"/>
    </row>
    <row r="324" spans="8:55" s="616" customFormat="1">
      <c r="H324" s="230"/>
      <c r="J324" s="617"/>
      <c r="L324" s="617"/>
      <c r="Q324" s="617"/>
      <c r="R324" s="615"/>
      <c r="AA324" s="618"/>
      <c r="AB324" s="167"/>
      <c r="AD324" s="618"/>
      <c r="AE324" s="167"/>
      <c r="AU324" s="618"/>
      <c r="AW324" s="230"/>
      <c r="BB324" s="619"/>
      <c r="BC324" s="619"/>
    </row>
    <row r="325" spans="8:55" s="616" customFormat="1">
      <c r="H325" s="230"/>
      <c r="J325" s="617"/>
      <c r="L325" s="617"/>
      <c r="Q325" s="617"/>
      <c r="R325" s="615"/>
      <c r="AA325" s="618"/>
      <c r="AB325" s="167"/>
      <c r="AD325" s="618"/>
      <c r="AE325" s="167"/>
      <c r="AU325" s="618"/>
      <c r="AW325" s="230"/>
      <c r="BB325" s="619"/>
      <c r="BC325" s="619"/>
    </row>
    <row r="326" spans="8:55" s="616" customFormat="1">
      <c r="H326" s="230"/>
      <c r="J326" s="617"/>
      <c r="L326" s="617"/>
      <c r="Q326" s="617"/>
      <c r="R326" s="615"/>
      <c r="AA326" s="618"/>
      <c r="AB326" s="167"/>
      <c r="AD326" s="618"/>
      <c r="AE326" s="167"/>
      <c r="AU326" s="618"/>
      <c r="AW326" s="230"/>
      <c r="BB326" s="619"/>
      <c r="BC326" s="619"/>
    </row>
    <row r="327" spans="8:55" s="616" customFormat="1">
      <c r="H327" s="230"/>
      <c r="J327" s="617"/>
      <c r="L327" s="617"/>
      <c r="Q327" s="617"/>
      <c r="R327" s="615"/>
      <c r="AA327" s="618"/>
      <c r="AB327" s="167"/>
      <c r="AD327" s="618"/>
      <c r="AE327" s="167"/>
      <c r="AU327" s="618"/>
      <c r="AW327" s="230"/>
      <c r="BB327" s="619"/>
      <c r="BC327" s="619"/>
    </row>
    <row r="328" spans="8:55" s="616" customFormat="1">
      <c r="H328" s="230"/>
      <c r="J328" s="617"/>
      <c r="L328" s="617"/>
      <c r="Q328" s="617"/>
      <c r="R328" s="615"/>
      <c r="AA328" s="618"/>
      <c r="AB328" s="167"/>
      <c r="AD328" s="618"/>
      <c r="AE328" s="167"/>
      <c r="AU328" s="618"/>
      <c r="AW328" s="230"/>
      <c r="BB328" s="619"/>
      <c r="BC328" s="619"/>
    </row>
    <row r="329" spans="8:55" s="616" customFormat="1">
      <c r="H329" s="230"/>
      <c r="J329" s="617"/>
      <c r="L329" s="617"/>
      <c r="Q329" s="617"/>
      <c r="R329" s="615"/>
      <c r="AA329" s="618"/>
      <c r="AB329" s="167"/>
      <c r="AD329" s="618"/>
      <c r="AE329" s="167"/>
      <c r="AU329" s="618"/>
      <c r="AW329" s="230"/>
      <c r="BB329" s="619"/>
      <c r="BC329" s="619"/>
    </row>
    <row r="330" spans="8:55" s="616" customFormat="1">
      <c r="H330" s="230"/>
      <c r="J330" s="617"/>
      <c r="L330" s="617"/>
      <c r="Q330" s="617"/>
      <c r="R330" s="615"/>
      <c r="AA330" s="618"/>
      <c r="AB330" s="167"/>
      <c r="AD330" s="618"/>
      <c r="AE330" s="167"/>
      <c r="AU330" s="618"/>
      <c r="AW330" s="230"/>
      <c r="BB330" s="619"/>
      <c r="BC330" s="619"/>
    </row>
    <row r="331" spans="8:55" s="616" customFormat="1">
      <c r="H331" s="230"/>
      <c r="J331" s="617"/>
      <c r="L331" s="617"/>
      <c r="Q331" s="617"/>
      <c r="R331" s="615"/>
      <c r="AA331" s="618"/>
      <c r="AB331" s="167"/>
      <c r="AD331" s="618"/>
      <c r="AE331" s="167"/>
      <c r="AU331" s="618"/>
      <c r="AW331" s="230"/>
      <c r="BB331" s="619"/>
      <c r="BC331" s="619"/>
    </row>
    <row r="332" spans="8:55" s="616" customFormat="1">
      <c r="H332" s="230"/>
      <c r="J332" s="617"/>
      <c r="L332" s="617"/>
      <c r="Q332" s="617"/>
      <c r="R332" s="615"/>
      <c r="AA332" s="618"/>
      <c r="AB332" s="167"/>
      <c r="AD332" s="618"/>
      <c r="AE332" s="167"/>
      <c r="AU332" s="618"/>
      <c r="AW332" s="230"/>
      <c r="BB332" s="619"/>
      <c r="BC332" s="619"/>
    </row>
    <row r="333" spans="8:55" s="616" customFormat="1">
      <c r="H333" s="230"/>
      <c r="J333" s="617"/>
      <c r="L333" s="617"/>
      <c r="Q333" s="617"/>
      <c r="R333" s="615"/>
      <c r="AA333" s="618"/>
      <c r="AB333" s="167"/>
      <c r="AD333" s="618"/>
      <c r="AE333" s="167"/>
      <c r="AU333" s="618"/>
      <c r="AW333" s="230"/>
      <c r="BB333" s="619"/>
      <c r="BC333" s="619"/>
    </row>
    <row r="334" spans="8:55" s="616" customFormat="1">
      <c r="H334" s="230"/>
      <c r="J334" s="617"/>
      <c r="L334" s="617"/>
      <c r="Q334" s="617"/>
      <c r="R334" s="615"/>
      <c r="AA334" s="618"/>
      <c r="AB334" s="167"/>
      <c r="AD334" s="618"/>
      <c r="AE334" s="167"/>
      <c r="AU334" s="618"/>
      <c r="AW334" s="230"/>
      <c r="BB334" s="619"/>
      <c r="BC334" s="619"/>
    </row>
    <row r="335" spans="8:55" s="616" customFormat="1">
      <c r="H335" s="230"/>
      <c r="J335" s="617"/>
      <c r="L335" s="617"/>
      <c r="Q335" s="617"/>
      <c r="R335" s="615"/>
      <c r="AA335" s="618"/>
      <c r="AB335" s="167"/>
      <c r="AD335" s="618"/>
      <c r="AE335" s="167"/>
      <c r="AU335" s="618"/>
      <c r="AW335" s="230"/>
      <c r="BB335" s="619"/>
      <c r="BC335" s="619"/>
    </row>
    <row r="336" spans="8:55" s="616" customFormat="1">
      <c r="H336" s="230"/>
      <c r="J336" s="617"/>
      <c r="L336" s="617"/>
      <c r="Q336" s="617"/>
      <c r="R336" s="615"/>
      <c r="AA336" s="618"/>
      <c r="AB336" s="167"/>
      <c r="AD336" s="618"/>
      <c r="AE336" s="167"/>
      <c r="AU336" s="618"/>
      <c r="AW336" s="230"/>
      <c r="BB336" s="619"/>
      <c r="BC336" s="619"/>
    </row>
    <row r="337" spans="8:55" s="616" customFormat="1">
      <c r="H337" s="230"/>
      <c r="J337" s="617"/>
      <c r="L337" s="617"/>
      <c r="Q337" s="617"/>
      <c r="R337" s="615"/>
      <c r="AA337" s="618"/>
      <c r="AB337" s="167"/>
      <c r="AD337" s="618"/>
      <c r="AE337" s="167"/>
      <c r="AU337" s="618"/>
      <c r="AW337" s="230"/>
      <c r="BB337" s="619"/>
      <c r="BC337" s="619"/>
    </row>
    <row r="338" spans="8:55" s="616" customFormat="1">
      <c r="H338" s="230"/>
      <c r="J338" s="617"/>
      <c r="L338" s="617"/>
      <c r="Q338" s="617"/>
      <c r="R338" s="615"/>
      <c r="AA338" s="618"/>
      <c r="AB338" s="167"/>
      <c r="AD338" s="618"/>
      <c r="AE338" s="167"/>
      <c r="AU338" s="618"/>
      <c r="AW338" s="230"/>
      <c r="BB338" s="619"/>
      <c r="BC338" s="619"/>
    </row>
    <row r="339" spans="8:55" s="616" customFormat="1">
      <c r="H339" s="230"/>
      <c r="J339" s="617"/>
      <c r="L339" s="617"/>
      <c r="Q339" s="617"/>
      <c r="R339" s="615"/>
      <c r="AA339" s="618"/>
      <c r="AB339" s="167"/>
      <c r="AD339" s="618"/>
      <c r="AE339" s="167"/>
      <c r="AU339" s="618"/>
      <c r="AW339" s="230"/>
      <c r="BB339" s="619"/>
      <c r="BC339" s="619"/>
    </row>
    <row r="340" spans="8:55" s="616" customFormat="1">
      <c r="H340" s="230"/>
      <c r="J340" s="617"/>
      <c r="L340" s="617"/>
      <c r="Q340" s="617"/>
      <c r="R340" s="615"/>
      <c r="AA340" s="618"/>
      <c r="AB340" s="167"/>
      <c r="AD340" s="618"/>
      <c r="AE340" s="167"/>
      <c r="AU340" s="618"/>
      <c r="AW340" s="230"/>
      <c r="BB340" s="619"/>
      <c r="BC340" s="619"/>
    </row>
    <row r="341" spans="8:55" s="616" customFormat="1">
      <c r="H341" s="230"/>
      <c r="J341" s="617"/>
      <c r="L341" s="617"/>
      <c r="Q341" s="617"/>
      <c r="R341" s="615"/>
      <c r="AA341" s="618"/>
      <c r="AB341" s="167"/>
      <c r="AD341" s="618"/>
      <c r="AE341" s="167"/>
      <c r="AU341" s="618"/>
      <c r="AW341" s="230"/>
      <c r="BB341" s="619"/>
      <c r="BC341" s="619"/>
    </row>
    <row r="342" spans="8:55" s="616" customFormat="1">
      <c r="H342" s="230"/>
      <c r="J342" s="617"/>
      <c r="L342" s="617"/>
      <c r="Q342" s="617"/>
      <c r="R342" s="615"/>
      <c r="AA342" s="618"/>
      <c r="AB342" s="167"/>
      <c r="AD342" s="618"/>
      <c r="AE342" s="167"/>
      <c r="AU342" s="618"/>
      <c r="AW342" s="230"/>
      <c r="BB342" s="619"/>
      <c r="BC342" s="619"/>
    </row>
    <row r="343" spans="8:55" s="616" customFormat="1">
      <c r="H343" s="230"/>
      <c r="J343" s="617"/>
      <c r="L343" s="617"/>
      <c r="Q343" s="617"/>
      <c r="R343" s="615"/>
      <c r="AA343" s="618"/>
      <c r="AB343" s="167"/>
      <c r="AD343" s="618"/>
      <c r="AE343" s="167"/>
      <c r="AU343" s="618"/>
      <c r="AW343" s="230"/>
      <c r="BB343" s="619"/>
      <c r="BC343" s="619"/>
    </row>
    <row r="344" spans="8:55" s="616" customFormat="1">
      <c r="H344" s="230"/>
      <c r="J344" s="617"/>
      <c r="L344" s="617"/>
      <c r="Q344" s="617"/>
      <c r="R344" s="615"/>
      <c r="AA344" s="618"/>
      <c r="AB344" s="167"/>
      <c r="AD344" s="618"/>
      <c r="AE344" s="167"/>
      <c r="AU344" s="618"/>
      <c r="AW344" s="230"/>
      <c r="BB344" s="619"/>
      <c r="BC344" s="619"/>
    </row>
    <row r="345" spans="8:55" s="616" customFormat="1">
      <c r="H345" s="230"/>
      <c r="J345" s="617"/>
      <c r="L345" s="617"/>
      <c r="Q345" s="617"/>
      <c r="R345" s="615"/>
      <c r="AA345" s="618"/>
      <c r="AB345" s="167"/>
      <c r="AD345" s="618"/>
      <c r="AE345" s="167"/>
      <c r="AU345" s="618"/>
      <c r="AW345" s="230"/>
      <c r="BB345" s="619"/>
      <c r="BC345" s="619"/>
    </row>
    <row r="346" spans="8:55" s="616" customFormat="1">
      <c r="H346" s="230"/>
      <c r="J346" s="617"/>
      <c r="L346" s="617"/>
      <c r="Q346" s="617"/>
      <c r="R346" s="615"/>
      <c r="AA346" s="618"/>
      <c r="AB346" s="167"/>
      <c r="AD346" s="618"/>
      <c r="AE346" s="167"/>
      <c r="AU346" s="618"/>
      <c r="AW346" s="230"/>
      <c r="BB346" s="619"/>
      <c r="BC346" s="619"/>
    </row>
    <row r="347" spans="8:55" s="616" customFormat="1">
      <c r="H347" s="230"/>
      <c r="J347" s="617"/>
      <c r="L347" s="617"/>
      <c r="Q347" s="617"/>
      <c r="R347" s="615"/>
      <c r="AA347" s="618"/>
      <c r="AB347" s="167"/>
      <c r="AD347" s="618"/>
      <c r="AE347" s="167"/>
      <c r="AU347" s="618"/>
      <c r="AW347" s="230"/>
      <c r="BB347" s="619"/>
      <c r="BC347" s="619"/>
    </row>
    <row r="348" spans="8:55" s="616" customFormat="1">
      <c r="H348" s="230"/>
      <c r="J348" s="617"/>
      <c r="L348" s="617"/>
      <c r="Q348" s="617"/>
      <c r="R348" s="615"/>
      <c r="AA348" s="618"/>
      <c r="AB348" s="167"/>
      <c r="AD348" s="618"/>
      <c r="AE348" s="167"/>
      <c r="AU348" s="618"/>
      <c r="AW348" s="230"/>
      <c r="BB348" s="619"/>
      <c r="BC348" s="619"/>
    </row>
    <row r="349" spans="8:55" s="616" customFormat="1">
      <c r="H349" s="230"/>
      <c r="J349" s="617"/>
      <c r="L349" s="617"/>
      <c r="Q349" s="617"/>
      <c r="R349" s="615"/>
      <c r="AA349" s="618"/>
      <c r="AB349" s="167"/>
      <c r="AD349" s="618"/>
      <c r="AE349" s="167"/>
      <c r="AU349" s="618"/>
      <c r="AW349" s="230"/>
      <c r="BB349" s="619"/>
      <c r="BC349" s="619"/>
    </row>
    <row r="350" spans="8:55" s="616" customFormat="1">
      <c r="H350" s="230"/>
      <c r="J350" s="617"/>
      <c r="L350" s="617"/>
      <c r="Q350" s="617"/>
      <c r="R350" s="615"/>
      <c r="AA350" s="618"/>
      <c r="AB350" s="167"/>
      <c r="AD350" s="618"/>
      <c r="AE350" s="167"/>
      <c r="AU350" s="618"/>
      <c r="AW350" s="230"/>
      <c r="BB350" s="619"/>
      <c r="BC350" s="619"/>
    </row>
    <row r="351" spans="8:55" s="616" customFormat="1">
      <c r="H351" s="230"/>
      <c r="J351" s="617"/>
      <c r="L351" s="617"/>
      <c r="Q351" s="617"/>
      <c r="R351" s="615"/>
      <c r="AA351" s="618"/>
      <c r="AB351" s="167"/>
      <c r="AD351" s="618"/>
      <c r="AE351" s="167"/>
      <c r="AU351" s="618"/>
      <c r="AW351" s="230"/>
      <c r="BB351" s="619"/>
      <c r="BC351" s="619"/>
    </row>
    <row r="352" spans="8:55" s="616" customFormat="1">
      <c r="H352" s="230"/>
      <c r="J352" s="617"/>
      <c r="L352" s="617"/>
      <c r="Q352" s="617"/>
      <c r="R352" s="615"/>
      <c r="AA352" s="618"/>
      <c r="AB352" s="167"/>
      <c r="AD352" s="618"/>
      <c r="AE352" s="167"/>
      <c r="AU352" s="618"/>
      <c r="AW352" s="230"/>
      <c r="BB352" s="619"/>
      <c r="BC352" s="619"/>
    </row>
    <row r="353" spans="8:55" s="616" customFormat="1">
      <c r="H353" s="230"/>
      <c r="J353" s="617"/>
      <c r="L353" s="617"/>
      <c r="Q353" s="617"/>
      <c r="R353" s="615"/>
      <c r="AA353" s="618"/>
      <c r="AB353" s="167"/>
      <c r="AD353" s="618"/>
      <c r="AE353" s="167"/>
      <c r="AU353" s="618"/>
      <c r="AW353" s="230"/>
      <c r="BB353" s="619"/>
      <c r="BC353" s="619"/>
    </row>
    <row r="354" spans="8:55" s="616" customFormat="1">
      <c r="H354" s="230"/>
      <c r="J354" s="617"/>
      <c r="L354" s="617"/>
      <c r="Q354" s="617"/>
      <c r="R354" s="615"/>
      <c r="AA354" s="618"/>
      <c r="AB354" s="167"/>
      <c r="AD354" s="618"/>
      <c r="AE354" s="167"/>
      <c r="AU354" s="618"/>
      <c r="AW354" s="230"/>
      <c r="BB354" s="619"/>
      <c r="BC354" s="619"/>
    </row>
    <row r="355" spans="8:55" s="616" customFormat="1">
      <c r="H355" s="230"/>
      <c r="J355" s="617"/>
      <c r="L355" s="617"/>
      <c r="Q355" s="617"/>
      <c r="R355" s="615"/>
      <c r="AA355" s="618"/>
      <c r="AB355" s="167"/>
      <c r="AD355" s="618"/>
      <c r="AE355" s="167"/>
      <c r="AU355" s="618"/>
      <c r="AW355" s="230"/>
      <c r="BB355" s="619"/>
      <c r="BC355" s="619"/>
    </row>
    <row r="356" spans="8:55" s="616" customFormat="1">
      <c r="H356" s="230"/>
      <c r="J356" s="617"/>
      <c r="L356" s="617"/>
      <c r="Q356" s="617"/>
      <c r="R356" s="615"/>
      <c r="AA356" s="618"/>
      <c r="AB356" s="167"/>
      <c r="AD356" s="618"/>
      <c r="AE356" s="167"/>
      <c r="AU356" s="618"/>
      <c r="AW356" s="230"/>
      <c r="BB356" s="619"/>
      <c r="BC356" s="619"/>
    </row>
    <row r="357" spans="8:55" s="616" customFormat="1">
      <c r="H357" s="230"/>
      <c r="J357" s="617"/>
      <c r="L357" s="617"/>
      <c r="Q357" s="617"/>
      <c r="R357" s="615"/>
      <c r="AA357" s="618"/>
      <c r="AB357" s="167"/>
      <c r="AD357" s="618"/>
      <c r="AE357" s="167"/>
      <c r="AU357" s="618"/>
      <c r="AW357" s="230"/>
      <c r="BB357" s="619"/>
      <c r="BC357" s="619"/>
    </row>
    <row r="358" spans="8:55" s="616" customFormat="1">
      <c r="H358" s="230"/>
      <c r="J358" s="617"/>
      <c r="L358" s="617"/>
      <c r="Q358" s="617"/>
      <c r="R358" s="615"/>
      <c r="AA358" s="618"/>
      <c r="AB358" s="167"/>
      <c r="AD358" s="618"/>
      <c r="AE358" s="167"/>
      <c r="AU358" s="618"/>
      <c r="AW358" s="230"/>
      <c r="BB358" s="619"/>
      <c r="BC358" s="619"/>
    </row>
    <row r="359" spans="8:55" s="616" customFormat="1">
      <c r="H359" s="230"/>
      <c r="J359" s="617"/>
      <c r="L359" s="617"/>
      <c r="Q359" s="617"/>
      <c r="R359" s="615"/>
      <c r="AA359" s="618"/>
      <c r="AB359" s="167"/>
      <c r="AD359" s="618"/>
      <c r="AE359" s="167"/>
      <c r="AU359" s="618"/>
      <c r="AW359" s="230"/>
      <c r="BB359" s="619"/>
      <c r="BC359" s="619"/>
    </row>
    <row r="360" spans="8:55" s="616" customFormat="1">
      <c r="H360" s="230"/>
      <c r="J360" s="617"/>
      <c r="L360" s="617"/>
      <c r="Q360" s="617"/>
      <c r="R360" s="615"/>
      <c r="AA360" s="618"/>
      <c r="AB360" s="167"/>
      <c r="AD360" s="618"/>
      <c r="AE360" s="167"/>
      <c r="AU360" s="618"/>
      <c r="AW360" s="230"/>
      <c r="BB360" s="619"/>
      <c r="BC360" s="619"/>
    </row>
    <row r="361" spans="8:55" s="616" customFormat="1">
      <c r="H361" s="230"/>
      <c r="J361" s="617"/>
      <c r="L361" s="617"/>
      <c r="Q361" s="617"/>
      <c r="R361" s="615"/>
      <c r="AA361" s="618"/>
      <c r="AB361" s="167"/>
      <c r="AD361" s="618"/>
      <c r="AE361" s="167"/>
      <c r="AU361" s="618"/>
      <c r="AW361" s="230"/>
      <c r="BB361" s="619"/>
      <c r="BC361" s="619"/>
    </row>
    <row r="362" spans="8:55" s="616" customFormat="1">
      <c r="H362" s="230"/>
      <c r="J362" s="617"/>
      <c r="L362" s="617"/>
      <c r="Q362" s="617"/>
      <c r="R362" s="615"/>
      <c r="AA362" s="618"/>
      <c r="AB362" s="167"/>
      <c r="AD362" s="618"/>
      <c r="AE362" s="167"/>
      <c r="AU362" s="618"/>
      <c r="AW362" s="230"/>
      <c r="BB362" s="619"/>
      <c r="BC362" s="619"/>
    </row>
    <row r="363" spans="8:55" s="616" customFormat="1">
      <c r="H363" s="230"/>
      <c r="J363" s="617"/>
      <c r="L363" s="617"/>
      <c r="Q363" s="617"/>
      <c r="R363" s="615"/>
      <c r="AA363" s="618"/>
      <c r="AB363" s="167"/>
      <c r="AD363" s="618"/>
      <c r="AE363" s="167"/>
      <c r="AU363" s="618"/>
      <c r="AW363" s="230"/>
      <c r="BB363" s="619"/>
      <c r="BC363" s="619"/>
    </row>
    <row r="364" spans="8:55" s="616" customFormat="1">
      <c r="H364" s="230"/>
      <c r="J364" s="617"/>
      <c r="L364" s="617"/>
      <c r="Q364" s="617"/>
      <c r="R364" s="615"/>
      <c r="AA364" s="618"/>
      <c r="AB364" s="167"/>
      <c r="AD364" s="618"/>
      <c r="AE364" s="167"/>
      <c r="AU364" s="618"/>
      <c r="AW364" s="230"/>
      <c r="BB364" s="619"/>
      <c r="BC364" s="619"/>
    </row>
    <row r="365" spans="8:55" s="616" customFormat="1">
      <c r="H365" s="230"/>
      <c r="J365" s="617"/>
      <c r="L365" s="617"/>
      <c r="Q365" s="617"/>
      <c r="R365" s="615"/>
      <c r="AA365" s="618"/>
      <c r="AB365" s="167"/>
      <c r="AD365" s="618"/>
      <c r="AE365" s="167"/>
      <c r="AU365" s="618"/>
      <c r="AW365" s="230"/>
      <c r="BB365" s="619"/>
      <c r="BC365" s="619"/>
    </row>
    <row r="366" spans="8:55" s="616" customFormat="1">
      <c r="H366" s="230"/>
      <c r="J366" s="617"/>
      <c r="L366" s="617"/>
      <c r="Q366" s="617"/>
      <c r="R366" s="615"/>
      <c r="AA366" s="618"/>
      <c r="AB366" s="167"/>
      <c r="AD366" s="618"/>
      <c r="AE366" s="167"/>
      <c r="AU366" s="618"/>
      <c r="AW366" s="230"/>
      <c r="BB366" s="619"/>
      <c r="BC366" s="619"/>
    </row>
    <row r="367" spans="8:55" s="616" customFormat="1">
      <c r="H367" s="230"/>
      <c r="J367" s="617"/>
      <c r="L367" s="617"/>
      <c r="Q367" s="617"/>
      <c r="R367" s="615"/>
      <c r="AA367" s="618"/>
      <c r="AB367" s="167"/>
      <c r="AD367" s="618"/>
      <c r="AE367" s="167"/>
      <c r="AU367" s="618"/>
      <c r="AW367" s="230"/>
      <c r="BB367" s="619"/>
      <c r="BC367" s="619"/>
    </row>
    <row r="368" spans="8:55" s="616" customFormat="1">
      <c r="H368" s="230"/>
      <c r="J368" s="617"/>
      <c r="L368" s="617"/>
      <c r="Q368" s="617"/>
      <c r="R368" s="615"/>
      <c r="AA368" s="618"/>
      <c r="AB368" s="167"/>
      <c r="AD368" s="618"/>
      <c r="AE368" s="167"/>
      <c r="AU368" s="618"/>
      <c r="AW368" s="230"/>
      <c r="BB368" s="619"/>
      <c r="BC368" s="619"/>
    </row>
    <row r="369" spans="8:55" s="616" customFormat="1">
      <c r="H369" s="230"/>
      <c r="J369" s="617"/>
      <c r="L369" s="617"/>
      <c r="Q369" s="617"/>
      <c r="R369" s="615"/>
      <c r="AA369" s="618"/>
      <c r="AB369" s="167"/>
      <c r="AD369" s="618"/>
      <c r="AE369" s="167"/>
      <c r="AU369" s="618"/>
      <c r="AW369" s="230"/>
      <c r="BB369" s="619"/>
      <c r="BC369" s="619"/>
    </row>
    <row r="370" spans="8:55" s="616" customFormat="1">
      <c r="H370" s="230"/>
      <c r="J370" s="617"/>
      <c r="L370" s="617"/>
      <c r="Q370" s="617"/>
      <c r="R370" s="615"/>
      <c r="AA370" s="618"/>
      <c r="AB370" s="167"/>
      <c r="AD370" s="618"/>
      <c r="AE370" s="167"/>
      <c r="AU370" s="618"/>
      <c r="AW370" s="230"/>
      <c r="BB370" s="619"/>
      <c r="BC370" s="619"/>
    </row>
    <row r="371" spans="8:55" s="616" customFormat="1">
      <c r="H371" s="230"/>
      <c r="J371" s="617"/>
      <c r="L371" s="617"/>
      <c r="Q371" s="617"/>
      <c r="R371" s="615"/>
      <c r="AA371" s="618"/>
      <c r="AB371" s="167"/>
      <c r="AD371" s="618"/>
      <c r="AE371" s="167"/>
      <c r="AU371" s="618"/>
      <c r="AW371" s="230"/>
      <c r="BB371" s="619"/>
      <c r="BC371" s="619"/>
    </row>
    <row r="372" spans="8:55" s="616" customFormat="1">
      <c r="H372" s="230"/>
      <c r="J372" s="617"/>
      <c r="L372" s="617"/>
      <c r="Q372" s="617"/>
      <c r="R372" s="615"/>
      <c r="AA372" s="618"/>
      <c r="AB372" s="167"/>
      <c r="AD372" s="618"/>
      <c r="AE372" s="167"/>
      <c r="AU372" s="618"/>
      <c r="AW372" s="230"/>
      <c r="BB372" s="619"/>
      <c r="BC372" s="619"/>
    </row>
    <row r="373" spans="8:55" s="616" customFormat="1">
      <c r="H373" s="230"/>
      <c r="J373" s="617"/>
      <c r="L373" s="617"/>
      <c r="Q373" s="617"/>
      <c r="R373" s="615"/>
      <c r="AA373" s="618"/>
      <c r="AB373" s="167"/>
      <c r="AD373" s="618"/>
      <c r="AE373" s="167"/>
      <c r="AU373" s="618"/>
      <c r="AW373" s="230"/>
      <c r="BB373" s="619"/>
      <c r="BC373" s="619"/>
    </row>
    <row r="374" spans="8:55" s="616" customFormat="1">
      <c r="H374" s="230"/>
      <c r="J374" s="617"/>
      <c r="L374" s="617"/>
      <c r="Q374" s="617"/>
      <c r="R374" s="615"/>
      <c r="AA374" s="618"/>
      <c r="AB374" s="167"/>
      <c r="AD374" s="618"/>
      <c r="AE374" s="167"/>
      <c r="AU374" s="618"/>
      <c r="AW374" s="230"/>
      <c r="BB374" s="619"/>
      <c r="BC374" s="619"/>
    </row>
    <row r="375" spans="8:55" s="616" customFormat="1">
      <c r="H375" s="230"/>
      <c r="J375" s="617"/>
      <c r="L375" s="617"/>
      <c r="Q375" s="617"/>
      <c r="R375" s="615"/>
      <c r="AA375" s="618"/>
      <c r="AB375" s="167"/>
      <c r="AD375" s="618"/>
      <c r="AE375" s="167"/>
      <c r="AU375" s="618"/>
      <c r="AW375" s="230"/>
      <c r="BB375" s="619"/>
      <c r="BC375" s="619"/>
    </row>
    <row r="376" spans="8:55" s="616" customFormat="1">
      <c r="H376" s="230"/>
      <c r="J376" s="617"/>
      <c r="L376" s="617"/>
      <c r="Q376" s="617"/>
      <c r="R376" s="615"/>
      <c r="AA376" s="618"/>
      <c r="AB376" s="167"/>
      <c r="AD376" s="618"/>
      <c r="AE376" s="167"/>
      <c r="AU376" s="618"/>
      <c r="AW376" s="230"/>
      <c r="BB376" s="619"/>
      <c r="BC376" s="619"/>
    </row>
    <row r="377" spans="8:55" s="616" customFormat="1">
      <c r="H377" s="230"/>
      <c r="J377" s="617"/>
      <c r="L377" s="617"/>
      <c r="Q377" s="617"/>
      <c r="R377" s="615"/>
      <c r="AA377" s="618"/>
      <c r="AB377" s="167"/>
      <c r="AD377" s="618"/>
      <c r="AE377" s="167"/>
      <c r="AU377" s="618"/>
      <c r="AW377" s="230"/>
      <c r="BB377" s="619"/>
      <c r="BC377" s="619"/>
    </row>
    <row r="378" spans="8:55" s="616" customFormat="1">
      <c r="H378" s="230"/>
      <c r="J378" s="617"/>
      <c r="L378" s="617"/>
      <c r="Q378" s="617"/>
      <c r="R378" s="615"/>
      <c r="AA378" s="618"/>
      <c r="AB378" s="167"/>
      <c r="AD378" s="618"/>
      <c r="AE378" s="167"/>
      <c r="AU378" s="618"/>
      <c r="AW378" s="230"/>
      <c r="BB378" s="619"/>
      <c r="BC378" s="619"/>
    </row>
    <row r="379" spans="8:55" s="616" customFormat="1">
      <c r="H379" s="230"/>
      <c r="J379" s="617"/>
      <c r="L379" s="617"/>
      <c r="Q379" s="617"/>
      <c r="R379" s="615"/>
      <c r="AA379" s="618"/>
      <c r="AB379" s="167"/>
      <c r="AD379" s="618"/>
      <c r="AE379" s="167"/>
      <c r="AU379" s="618"/>
      <c r="AW379" s="230"/>
      <c r="BB379" s="619"/>
      <c r="BC379" s="619"/>
    </row>
    <row r="380" spans="8:55" s="616" customFormat="1">
      <c r="H380" s="230"/>
      <c r="J380" s="617"/>
      <c r="L380" s="617"/>
      <c r="Q380" s="617"/>
      <c r="R380" s="615"/>
      <c r="AA380" s="618"/>
      <c r="AB380" s="167"/>
      <c r="AD380" s="618"/>
      <c r="AE380" s="167"/>
      <c r="AU380" s="618"/>
      <c r="AW380" s="230"/>
      <c r="BB380" s="619"/>
      <c r="BC380" s="619"/>
    </row>
    <row r="381" spans="8:55" s="616" customFormat="1">
      <c r="H381" s="230"/>
      <c r="J381" s="617"/>
      <c r="L381" s="617"/>
      <c r="Q381" s="617"/>
      <c r="R381" s="615"/>
      <c r="AA381" s="618"/>
      <c r="AB381" s="167"/>
      <c r="AD381" s="618"/>
      <c r="AE381" s="167"/>
      <c r="AU381" s="618"/>
      <c r="AW381" s="230"/>
      <c r="BB381" s="619"/>
      <c r="BC381" s="619"/>
    </row>
    <row r="382" spans="8:55" s="616" customFormat="1">
      <c r="H382" s="230"/>
      <c r="J382" s="617"/>
      <c r="L382" s="617"/>
      <c r="Q382" s="617"/>
      <c r="R382" s="615"/>
      <c r="AA382" s="618"/>
      <c r="AB382" s="167"/>
      <c r="AD382" s="618"/>
      <c r="AE382" s="167"/>
      <c r="AU382" s="618"/>
      <c r="AW382" s="230"/>
      <c r="BB382" s="619"/>
      <c r="BC382" s="619"/>
    </row>
    <row r="383" spans="8:55" s="616" customFormat="1">
      <c r="H383" s="230"/>
      <c r="J383" s="617"/>
      <c r="L383" s="617"/>
      <c r="Q383" s="617"/>
      <c r="R383" s="615"/>
      <c r="AA383" s="618"/>
      <c r="AB383" s="167"/>
      <c r="AD383" s="618"/>
      <c r="AE383" s="167"/>
      <c r="AU383" s="618"/>
      <c r="AW383" s="230"/>
      <c r="BB383" s="619"/>
      <c r="BC383" s="619"/>
    </row>
    <row r="384" spans="8:55" s="616" customFormat="1">
      <c r="H384" s="230"/>
      <c r="J384" s="617"/>
      <c r="L384" s="617"/>
      <c r="Q384" s="617"/>
      <c r="R384" s="615"/>
      <c r="AA384" s="618"/>
      <c r="AB384" s="167"/>
      <c r="AD384" s="618"/>
      <c r="AE384" s="167"/>
      <c r="AU384" s="618"/>
      <c r="AW384" s="230"/>
      <c r="BB384" s="619"/>
      <c r="BC384" s="619"/>
    </row>
    <row r="385" spans="8:55" s="616" customFormat="1">
      <c r="H385" s="230"/>
      <c r="J385" s="617"/>
      <c r="L385" s="617"/>
      <c r="Q385" s="617"/>
      <c r="R385" s="615"/>
      <c r="AA385" s="618"/>
      <c r="AB385" s="167"/>
      <c r="AD385" s="618"/>
      <c r="AE385" s="167"/>
      <c r="AU385" s="618"/>
      <c r="AW385" s="230"/>
      <c r="BB385" s="619"/>
      <c r="BC385" s="619"/>
    </row>
    <row r="386" spans="8:55" s="616" customFormat="1">
      <c r="H386" s="230"/>
      <c r="J386" s="617"/>
      <c r="L386" s="617"/>
      <c r="Q386" s="617"/>
      <c r="R386" s="615"/>
      <c r="AA386" s="618"/>
      <c r="AB386" s="167"/>
      <c r="AD386" s="618"/>
      <c r="AE386" s="167"/>
      <c r="AU386" s="618"/>
      <c r="AW386" s="230"/>
      <c r="BB386" s="619"/>
      <c r="BC386" s="619"/>
    </row>
    <row r="387" spans="8:55" s="616" customFormat="1">
      <c r="H387" s="230"/>
      <c r="J387" s="617"/>
      <c r="L387" s="617"/>
      <c r="Q387" s="617"/>
      <c r="R387" s="615"/>
      <c r="AA387" s="618"/>
      <c r="AB387" s="167"/>
      <c r="AD387" s="618"/>
      <c r="AE387" s="167"/>
      <c r="AU387" s="618"/>
      <c r="AW387" s="230"/>
      <c r="BB387" s="619"/>
      <c r="BC387" s="619"/>
    </row>
    <row r="388" spans="8:55" s="616" customFormat="1">
      <c r="H388" s="230"/>
      <c r="J388" s="617"/>
      <c r="L388" s="617"/>
      <c r="Q388" s="617"/>
      <c r="R388" s="615"/>
      <c r="AA388" s="618"/>
      <c r="AB388" s="167"/>
      <c r="AD388" s="618"/>
      <c r="AE388" s="167"/>
      <c r="AU388" s="618"/>
      <c r="AW388" s="230"/>
      <c r="BB388" s="619"/>
      <c r="BC388" s="619"/>
    </row>
    <row r="389" spans="8:55" s="616" customFormat="1">
      <c r="H389" s="230"/>
      <c r="J389" s="617"/>
      <c r="L389" s="617"/>
      <c r="Q389" s="617"/>
      <c r="R389" s="615"/>
      <c r="AA389" s="618"/>
      <c r="AB389" s="167"/>
      <c r="AD389" s="618"/>
      <c r="AE389" s="167"/>
      <c r="AU389" s="618"/>
      <c r="AW389" s="230"/>
      <c r="BB389" s="619"/>
      <c r="BC389" s="619"/>
    </row>
    <row r="390" spans="8:55" s="616" customFormat="1">
      <c r="H390" s="230"/>
      <c r="J390" s="617"/>
      <c r="L390" s="617"/>
      <c r="Q390" s="617"/>
      <c r="R390" s="615"/>
      <c r="AA390" s="618"/>
      <c r="AB390" s="167"/>
      <c r="AD390" s="618"/>
      <c r="AE390" s="167"/>
      <c r="AU390" s="618"/>
      <c r="AW390" s="230"/>
      <c r="BB390" s="619"/>
      <c r="BC390" s="619"/>
    </row>
    <row r="391" spans="8:55" s="616" customFormat="1">
      <c r="H391" s="230"/>
      <c r="J391" s="617"/>
      <c r="L391" s="617"/>
      <c r="Q391" s="617"/>
      <c r="R391" s="615"/>
      <c r="AA391" s="618"/>
      <c r="AB391" s="167"/>
      <c r="AD391" s="618"/>
      <c r="AE391" s="167"/>
      <c r="AU391" s="618"/>
      <c r="AW391" s="230"/>
      <c r="BB391" s="619"/>
      <c r="BC391" s="619"/>
    </row>
    <row r="392" spans="8:55" s="616" customFormat="1">
      <c r="H392" s="230"/>
      <c r="J392" s="617"/>
      <c r="L392" s="617"/>
      <c r="Q392" s="617"/>
      <c r="R392" s="615"/>
      <c r="AA392" s="618"/>
      <c r="AB392" s="167"/>
      <c r="AD392" s="618"/>
      <c r="AE392" s="167"/>
      <c r="AU392" s="618"/>
      <c r="AW392" s="230"/>
      <c r="BB392" s="619"/>
      <c r="BC392" s="619"/>
    </row>
    <row r="393" spans="8:55" s="616" customFormat="1">
      <c r="H393" s="230"/>
      <c r="J393" s="617"/>
      <c r="L393" s="617"/>
      <c r="Q393" s="617"/>
      <c r="R393" s="615"/>
      <c r="AA393" s="618"/>
      <c r="AB393" s="167"/>
      <c r="AD393" s="618"/>
      <c r="AE393" s="167"/>
      <c r="AU393" s="618"/>
      <c r="AW393" s="230"/>
      <c r="BB393" s="619"/>
      <c r="BC393" s="619"/>
    </row>
    <row r="394" spans="8:55" s="616" customFormat="1">
      <c r="H394" s="230"/>
      <c r="J394" s="617"/>
      <c r="L394" s="617"/>
      <c r="Q394" s="617"/>
      <c r="R394" s="615"/>
      <c r="AA394" s="618"/>
      <c r="AB394" s="167"/>
      <c r="AD394" s="618"/>
      <c r="AE394" s="167"/>
      <c r="AU394" s="618"/>
      <c r="AW394" s="230"/>
      <c r="BB394" s="619"/>
      <c r="BC394" s="619"/>
    </row>
    <row r="395" spans="8:55" s="616" customFormat="1">
      <c r="H395" s="230"/>
      <c r="J395" s="617"/>
      <c r="L395" s="617"/>
      <c r="Q395" s="617"/>
      <c r="R395" s="615"/>
      <c r="AA395" s="618"/>
      <c r="AB395" s="167"/>
      <c r="AD395" s="618"/>
      <c r="AE395" s="167"/>
      <c r="AU395" s="618"/>
      <c r="AW395" s="230"/>
      <c r="BB395" s="619"/>
      <c r="BC395" s="619"/>
    </row>
    <row r="396" spans="8:55" s="616" customFormat="1">
      <c r="H396" s="230"/>
      <c r="J396" s="617"/>
      <c r="L396" s="617"/>
      <c r="Q396" s="617"/>
      <c r="R396" s="615"/>
      <c r="AA396" s="618"/>
      <c r="AB396" s="167"/>
      <c r="AD396" s="618"/>
      <c r="AE396" s="167"/>
      <c r="AU396" s="618"/>
      <c r="AW396" s="230"/>
      <c r="BB396" s="619"/>
      <c r="BC396" s="619"/>
    </row>
    <row r="397" spans="8:55" s="616" customFormat="1">
      <c r="H397" s="230"/>
      <c r="J397" s="617"/>
      <c r="L397" s="617"/>
      <c r="Q397" s="617"/>
      <c r="R397" s="615"/>
      <c r="AA397" s="618"/>
      <c r="AB397" s="167"/>
      <c r="AD397" s="618"/>
      <c r="AE397" s="167"/>
      <c r="AU397" s="618"/>
      <c r="AW397" s="230"/>
      <c r="BB397" s="619"/>
      <c r="BC397" s="619"/>
    </row>
    <row r="398" spans="8:55" s="616" customFormat="1">
      <c r="H398" s="230"/>
      <c r="J398" s="617"/>
      <c r="L398" s="617"/>
      <c r="Q398" s="617"/>
      <c r="R398" s="615"/>
      <c r="AA398" s="618"/>
      <c r="AB398" s="167"/>
      <c r="AD398" s="618"/>
      <c r="AE398" s="167"/>
      <c r="AU398" s="618"/>
      <c r="AW398" s="230"/>
      <c r="BB398" s="619"/>
      <c r="BC398" s="619"/>
    </row>
    <row r="399" spans="8:55" s="616" customFormat="1">
      <c r="H399" s="230"/>
      <c r="J399" s="617"/>
      <c r="L399" s="617"/>
      <c r="Q399" s="617"/>
      <c r="R399" s="615"/>
      <c r="AA399" s="618"/>
      <c r="AB399" s="167"/>
      <c r="AD399" s="618"/>
      <c r="AE399" s="167"/>
      <c r="AU399" s="618"/>
      <c r="AW399" s="230"/>
      <c r="BB399" s="619"/>
      <c r="BC399" s="619"/>
    </row>
    <row r="400" spans="8:55" s="616" customFormat="1">
      <c r="H400" s="230"/>
      <c r="J400" s="617"/>
      <c r="L400" s="617"/>
      <c r="Q400" s="617"/>
      <c r="R400" s="615"/>
      <c r="AA400" s="618"/>
      <c r="AB400" s="167"/>
      <c r="AD400" s="618"/>
      <c r="AE400" s="167"/>
      <c r="AU400" s="618"/>
      <c r="AW400" s="230"/>
      <c r="BB400" s="619"/>
      <c r="BC400" s="619"/>
    </row>
    <row r="401" spans="8:55" s="616" customFormat="1">
      <c r="H401" s="230"/>
      <c r="J401" s="617"/>
      <c r="L401" s="617"/>
      <c r="Q401" s="617"/>
      <c r="R401" s="615"/>
      <c r="AA401" s="618"/>
      <c r="AB401" s="167"/>
      <c r="AD401" s="618"/>
      <c r="AE401" s="167"/>
      <c r="AU401" s="618"/>
      <c r="AW401" s="230"/>
      <c r="BB401" s="619"/>
      <c r="BC401" s="619"/>
    </row>
    <row r="402" spans="8:55" s="616" customFormat="1">
      <c r="H402" s="230"/>
      <c r="J402" s="617"/>
      <c r="L402" s="617"/>
      <c r="Q402" s="617"/>
      <c r="R402" s="615"/>
      <c r="AA402" s="618"/>
      <c r="AB402" s="167"/>
      <c r="AD402" s="618"/>
      <c r="AE402" s="167"/>
      <c r="AU402" s="618"/>
      <c r="AW402" s="230"/>
      <c r="BB402" s="619"/>
      <c r="BC402" s="619"/>
    </row>
    <row r="403" spans="8:55" s="616" customFormat="1">
      <c r="H403" s="230"/>
      <c r="J403" s="617"/>
      <c r="L403" s="617"/>
      <c r="Q403" s="617"/>
      <c r="R403" s="615"/>
      <c r="AA403" s="618"/>
      <c r="AB403" s="167"/>
      <c r="AD403" s="618"/>
      <c r="AE403" s="167"/>
      <c r="AU403" s="618"/>
      <c r="AW403" s="230"/>
      <c r="BB403" s="619"/>
      <c r="BC403" s="619"/>
    </row>
    <row r="404" spans="8:55" s="616" customFormat="1">
      <c r="H404" s="230"/>
      <c r="J404" s="617"/>
      <c r="L404" s="617"/>
      <c r="Q404" s="617"/>
      <c r="R404" s="615"/>
      <c r="AA404" s="618"/>
      <c r="AB404" s="167"/>
      <c r="AD404" s="618"/>
      <c r="AE404" s="167"/>
      <c r="AU404" s="618"/>
      <c r="AW404" s="230"/>
      <c r="BB404" s="619"/>
      <c r="BC404" s="619"/>
    </row>
    <row r="405" spans="8:55" s="616" customFormat="1">
      <c r="H405" s="230"/>
      <c r="J405" s="617"/>
      <c r="L405" s="617"/>
      <c r="Q405" s="617"/>
      <c r="R405" s="615"/>
      <c r="AA405" s="618"/>
      <c r="AB405" s="167"/>
      <c r="AD405" s="618"/>
      <c r="AE405" s="167"/>
      <c r="AU405" s="618"/>
      <c r="AW405" s="230"/>
      <c r="BB405" s="619"/>
      <c r="BC405" s="619"/>
    </row>
    <row r="406" spans="8:55" s="616" customFormat="1">
      <c r="H406" s="230"/>
      <c r="J406" s="617"/>
      <c r="L406" s="617"/>
      <c r="Q406" s="617"/>
      <c r="R406" s="615"/>
      <c r="AA406" s="618"/>
      <c r="AB406" s="167"/>
      <c r="AD406" s="618"/>
      <c r="AE406" s="167"/>
      <c r="AU406" s="618"/>
      <c r="AW406" s="230"/>
      <c r="BB406" s="619"/>
      <c r="BC406" s="619"/>
    </row>
    <row r="407" spans="8:55" s="616" customFormat="1">
      <c r="H407" s="230"/>
      <c r="J407" s="617"/>
      <c r="L407" s="617"/>
      <c r="Q407" s="617"/>
      <c r="R407" s="615"/>
      <c r="AA407" s="618"/>
      <c r="AB407" s="167"/>
      <c r="AD407" s="618"/>
      <c r="AE407" s="167"/>
      <c r="AU407" s="618"/>
      <c r="AW407" s="230"/>
      <c r="BB407" s="619"/>
      <c r="BC407" s="619"/>
    </row>
    <row r="408" spans="8:55" s="616" customFormat="1">
      <c r="H408" s="230"/>
      <c r="J408" s="617"/>
      <c r="L408" s="617"/>
      <c r="Q408" s="617"/>
      <c r="R408" s="615"/>
      <c r="AA408" s="618"/>
      <c r="AB408" s="167"/>
      <c r="AD408" s="618"/>
      <c r="AE408" s="167"/>
      <c r="AU408" s="618"/>
      <c r="AW408" s="230"/>
      <c r="BB408" s="619"/>
      <c r="BC408" s="619"/>
    </row>
    <row r="409" spans="8:55" s="616" customFormat="1">
      <c r="H409" s="230"/>
      <c r="J409" s="617"/>
      <c r="L409" s="617"/>
      <c r="Q409" s="617"/>
      <c r="R409" s="615"/>
      <c r="AA409" s="618"/>
      <c r="AB409" s="167"/>
      <c r="AD409" s="618"/>
      <c r="AE409" s="167"/>
      <c r="AU409" s="618"/>
      <c r="AW409" s="230"/>
      <c r="BB409" s="619"/>
      <c r="BC409" s="619"/>
    </row>
    <row r="410" spans="8:55" s="616" customFormat="1">
      <c r="H410" s="230"/>
      <c r="J410" s="617"/>
      <c r="L410" s="617"/>
      <c r="Q410" s="617"/>
      <c r="R410" s="615"/>
      <c r="AA410" s="618"/>
      <c r="AB410" s="167"/>
      <c r="AD410" s="618"/>
      <c r="AE410" s="167"/>
      <c r="AU410" s="618"/>
      <c r="AW410" s="230"/>
      <c r="BB410" s="619"/>
      <c r="BC410" s="619"/>
    </row>
    <row r="411" spans="8:55" s="616" customFormat="1">
      <c r="H411" s="230"/>
      <c r="J411" s="617"/>
      <c r="L411" s="617"/>
      <c r="Q411" s="617"/>
      <c r="R411" s="615"/>
      <c r="AA411" s="618"/>
      <c r="AB411" s="167"/>
      <c r="AD411" s="618"/>
      <c r="AE411" s="167"/>
      <c r="AU411" s="618"/>
      <c r="AW411" s="230"/>
      <c r="BB411" s="619"/>
      <c r="BC411" s="619"/>
    </row>
    <row r="412" spans="8:55" s="616" customFormat="1">
      <c r="H412" s="230"/>
      <c r="J412" s="617"/>
      <c r="L412" s="617"/>
      <c r="Q412" s="617"/>
      <c r="R412" s="615"/>
      <c r="AA412" s="618"/>
      <c r="AB412" s="167"/>
      <c r="AD412" s="618"/>
      <c r="AE412" s="167"/>
      <c r="AU412" s="618"/>
      <c r="AW412" s="230"/>
      <c r="BB412" s="619"/>
      <c r="BC412" s="619"/>
    </row>
    <row r="413" spans="8:55" s="616" customFormat="1">
      <c r="H413" s="230"/>
      <c r="J413" s="617"/>
      <c r="L413" s="617"/>
      <c r="Q413" s="617"/>
      <c r="R413" s="615"/>
      <c r="AA413" s="618"/>
      <c r="AB413" s="167"/>
      <c r="AD413" s="618"/>
      <c r="AE413" s="167"/>
      <c r="AU413" s="618"/>
      <c r="AW413" s="230"/>
      <c r="BB413" s="619"/>
      <c r="BC413" s="619"/>
    </row>
    <row r="414" spans="8:55" s="616" customFormat="1">
      <c r="H414" s="230"/>
      <c r="J414" s="617"/>
      <c r="L414" s="617"/>
      <c r="Q414" s="617"/>
      <c r="R414" s="615"/>
      <c r="AA414" s="618"/>
      <c r="AB414" s="167"/>
      <c r="AD414" s="618"/>
      <c r="AE414" s="167"/>
      <c r="AU414" s="618"/>
      <c r="AW414" s="230"/>
      <c r="BB414" s="619"/>
      <c r="BC414" s="619"/>
    </row>
    <row r="415" spans="8:55" s="616" customFormat="1">
      <c r="H415" s="230"/>
      <c r="J415" s="617"/>
      <c r="L415" s="617"/>
      <c r="Q415" s="617"/>
      <c r="R415" s="615"/>
      <c r="AA415" s="618"/>
      <c r="AB415" s="167"/>
      <c r="AD415" s="618"/>
      <c r="AE415" s="167"/>
      <c r="AU415" s="618"/>
      <c r="AW415" s="230"/>
      <c r="BB415" s="619"/>
      <c r="BC415" s="619"/>
    </row>
    <row r="416" spans="8:55" s="616" customFormat="1">
      <c r="H416" s="230"/>
      <c r="J416" s="617"/>
      <c r="L416" s="617"/>
      <c r="Q416" s="617"/>
      <c r="R416" s="615"/>
      <c r="AA416" s="618"/>
      <c r="AB416" s="167"/>
      <c r="AD416" s="618"/>
      <c r="AE416" s="167"/>
      <c r="AU416" s="618"/>
      <c r="AW416" s="230"/>
      <c r="BB416" s="619"/>
      <c r="BC416" s="619"/>
    </row>
    <row r="417" spans="8:55" s="616" customFormat="1">
      <c r="H417" s="230"/>
      <c r="J417" s="617"/>
      <c r="L417" s="617"/>
      <c r="Q417" s="617"/>
      <c r="R417" s="615"/>
      <c r="AA417" s="618"/>
      <c r="AB417" s="167"/>
      <c r="AD417" s="618"/>
      <c r="AE417" s="167"/>
      <c r="AU417" s="618"/>
      <c r="AW417" s="230"/>
      <c r="BB417" s="619"/>
      <c r="BC417" s="619"/>
    </row>
    <row r="418" spans="8:55" s="616" customFormat="1">
      <c r="H418" s="230"/>
      <c r="J418" s="617"/>
      <c r="L418" s="617"/>
      <c r="Q418" s="617"/>
      <c r="R418" s="615"/>
      <c r="AA418" s="618"/>
      <c r="AB418" s="167"/>
      <c r="AD418" s="618"/>
      <c r="AE418" s="167"/>
      <c r="AU418" s="618"/>
      <c r="AW418" s="230"/>
      <c r="BB418" s="619"/>
      <c r="BC418" s="619"/>
    </row>
    <row r="419" spans="8:55" s="616" customFormat="1">
      <c r="H419" s="230"/>
      <c r="J419" s="617"/>
      <c r="L419" s="617"/>
      <c r="Q419" s="617"/>
      <c r="R419" s="615"/>
      <c r="AA419" s="618"/>
      <c r="AB419" s="167"/>
      <c r="AD419" s="618"/>
      <c r="AE419" s="167"/>
      <c r="AU419" s="618"/>
      <c r="AW419" s="230"/>
      <c r="BB419" s="619"/>
      <c r="BC419" s="619"/>
    </row>
    <row r="420" spans="8:55" s="616" customFormat="1">
      <c r="H420" s="230"/>
      <c r="J420" s="617"/>
      <c r="L420" s="617"/>
      <c r="Q420" s="617"/>
      <c r="R420" s="615"/>
      <c r="AA420" s="618"/>
      <c r="AB420" s="167"/>
      <c r="AD420" s="618"/>
      <c r="AE420" s="167"/>
      <c r="AU420" s="618"/>
      <c r="AW420" s="230"/>
      <c r="BB420" s="619"/>
      <c r="BC420" s="619"/>
    </row>
    <row r="421" spans="8:55" s="616" customFormat="1">
      <c r="H421" s="230"/>
      <c r="J421" s="617"/>
      <c r="L421" s="617"/>
      <c r="Q421" s="617"/>
      <c r="R421" s="615"/>
      <c r="AA421" s="618"/>
      <c r="AB421" s="167"/>
      <c r="AD421" s="618"/>
      <c r="AE421" s="167"/>
      <c r="AU421" s="618"/>
      <c r="AW421" s="230"/>
      <c r="BB421" s="619"/>
      <c r="BC421" s="619"/>
    </row>
    <row r="422" spans="8:55" s="616" customFormat="1">
      <c r="H422" s="230"/>
      <c r="J422" s="617"/>
      <c r="L422" s="617"/>
      <c r="Q422" s="617"/>
      <c r="R422" s="615"/>
      <c r="AA422" s="618"/>
      <c r="AB422" s="167"/>
      <c r="AD422" s="618"/>
      <c r="AE422" s="167"/>
      <c r="AU422" s="618"/>
      <c r="AW422" s="230"/>
      <c r="BB422" s="619"/>
      <c r="BC422" s="619"/>
    </row>
    <row r="423" spans="8:55" s="616" customFormat="1">
      <c r="H423" s="230"/>
      <c r="J423" s="617"/>
      <c r="L423" s="617"/>
      <c r="Q423" s="617"/>
      <c r="R423" s="615"/>
      <c r="AA423" s="618"/>
      <c r="AB423" s="167"/>
      <c r="AD423" s="618"/>
      <c r="AE423" s="167"/>
      <c r="AU423" s="618"/>
      <c r="AW423" s="230"/>
      <c r="BB423" s="619"/>
      <c r="BC423" s="619"/>
    </row>
    <row r="424" spans="8:55" s="616" customFormat="1">
      <c r="H424" s="230"/>
      <c r="J424" s="617"/>
      <c r="L424" s="617"/>
      <c r="Q424" s="617"/>
      <c r="R424" s="615"/>
      <c r="AA424" s="618"/>
      <c r="AB424" s="167"/>
      <c r="AD424" s="618"/>
      <c r="AE424" s="167"/>
      <c r="AU424" s="618"/>
      <c r="AW424" s="230"/>
      <c r="BB424" s="619"/>
      <c r="BC424" s="619"/>
    </row>
    <row r="425" spans="8:55" s="616" customFormat="1">
      <c r="H425" s="230"/>
      <c r="J425" s="617"/>
      <c r="L425" s="617"/>
      <c r="Q425" s="617"/>
      <c r="R425" s="615"/>
      <c r="AA425" s="618"/>
      <c r="AB425" s="167"/>
      <c r="AD425" s="618"/>
      <c r="AE425" s="167"/>
      <c r="AU425" s="618"/>
      <c r="AW425" s="230"/>
      <c r="BB425" s="619"/>
      <c r="BC425" s="619"/>
    </row>
    <row r="426" spans="8:55" s="616" customFormat="1">
      <c r="H426" s="230"/>
      <c r="J426" s="617"/>
      <c r="L426" s="617"/>
      <c r="Q426" s="617"/>
      <c r="R426" s="615"/>
      <c r="AA426" s="618"/>
      <c r="AB426" s="167"/>
      <c r="AD426" s="618"/>
      <c r="AE426" s="167"/>
      <c r="AU426" s="618"/>
      <c r="AW426" s="230"/>
      <c r="BB426" s="619"/>
      <c r="BC426" s="619"/>
    </row>
    <row r="427" spans="8:55" s="616" customFormat="1">
      <c r="H427" s="230"/>
      <c r="J427" s="617"/>
      <c r="L427" s="617"/>
      <c r="Q427" s="617"/>
      <c r="R427" s="615"/>
      <c r="AA427" s="618"/>
      <c r="AB427" s="167"/>
      <c r="AD427" s="618"/>
      <c r="AE427" s="167"/>
      <c r="AU427" s="618"/>
      <c r="AW427" s="230"/>
      <c r="BB427" s="619"/>
      <c r="BC427" s="619"/>
    </row>
    <row r="428" spans="8:55" s="616" customFormat="1">
      <c r="H428" s="230"/>
      <c r="J428" s="617"/>
      <c r="L428" s="617"/>
      <c r="Q428" s="617"/>
      <c r="R428" s="615"/>
      <c r="AA428" s="618"/>
      <c r="AB428" s="167"/>
      <c r="AD428" s="618"/>
      <c r="AE428" s="167"/>
      <c r="AU428" s="618"/>
      <c r="AW428" s="230"/>
      <c r="BB428" s="619"/>
      <c r="BC428" s="619"/>
    </row>
    <row r="429" spans="8:55" s="616" customFormat="1">
      <c r="H429" s="230"/>
      <c r="J429" s="617"/>
      <c r="L429" s="617"/>
      <c r="Q429" s="617"/>
      <c r="R429" s="615"/>
      <c r="AA429" s="618"/>
      <c r="AB429" s="167"/>
      <c r="AD429" s="618"/>
      <c r="AE429" s="167"/>
      <c r="AU429" s="618"/>
      <c r="AW429" s="230"/>
      <c r="BB429" s="619"/>
      <c r="BC429" s="619"/>
    </row>
    <row r="430" spans="8:55" s="616" customFormat="1">
      <c r="H430" s="230"/>
      <c r="J430" s="617"/>
      <c r="L430" s="617"/>
      <c r="Q430" s="617"/>
      <c r="R430" s="615"/>
      <c r="AA430" s="618"/>
      <c r="AB430" s="167"/>
      <c r="AD430" s="618"/>
      <c r="AE430" s="167"/>
      <c r="AU430" s="618"/>
      <c r="AW430" s="230"/>
      <c r="BB430" s="619"/>
      <c r="BC430" s="619"/>
    </row>
    <row r="431" spans="8:55" s="616" customFormat="1">
      <c r="H431" s="230"/>
      <c r="J431" s="617"/>
      <c r="L431" s="617"/>
      <c r="Q431" s="617"/>
      <c r="R431" s="615"/>
      <c r="AA431" s="618"/>
      <c r="AB431" s="167"/>
      <c r="AD431" s="618"/>
      <c r="AE431" s="167"/>
      <c r="AU431" s="618"/>
      <c r="AW431" s="230"/>
      <c r="BB431" s="619"/>
      <c r="BC431" s="619"/>
    </row>
    <row r="432" spans="8:55" s="616" customFormat="1">
      <c r="H432" s="230"/>
      <c r="J432" s="617"/>
      <c r="L432" s="617"/>
      <c r="Q432" s="617"/>
      <c r="R432" s="615"/>
      <c r="AA432" s="618"/>
      <c r="AB432" s="167"/>
      <c r="AD432" s="618"/>
      <c r="AE432" s="167"/>
      <c r="AU432" s="618"/>
      <c r="AW432" s="230"/>
      <c r="BB432" s="619"/>
      <c r="BC432" s="619"/>
    </row>
    <row r="433" spans="8:55" s="616" customFormat="1">
      <c r="H433" s="230"/>
      <c r="J433" s="617"/>
      <c r="L433" s="617"/>
      <c r="Q433" s="617"/>
      <c r="R433" s="615"/>
      <c r="AA433" s="618"/>
      <c r="AB433" s="167"/>
      <c r="AD433" s="618"/>
      <c r="AE433" s="167"/>
      <c r="AU433" s="618"/>
      <c r="AW433" s="230"/>
      <c r="BB433" s="619"/>
      <c r="BC433" s="619"/>
    </row>
    <row r="434" spans="8:55" s="616" customFormat="1">
      <c r="H434" s="230"/>
      <c r="J434" s="617"/>
      <c r="L434" s="617"/>
      <c r="Q434" s="617"/>
      <c r="R434" s="615"/>
      <c r="AA434" s="618"/>
      <c r="AB434" s="167"/>
      <c r="AD434" s="618"/>
      <c r="AE434" s="167"/>
      <c r="AU434" s="618"/>
      <c r="AW434" s="230"/>
      <c r="BB434" s="619"/>
      <c r="BC434" s="619"/>
    </row>
    <row r="435" spans="8:55" s="616" customFormat="1">
      <c r="H435" s="230"/>
      <c r="J435" s="617"/>
      <c r="L435" s="617"/>
      <c r="Q435" s="617"/>
      <c r="R435" s="615"/>
      <c r="AA435" s="618"/>
      <c r="AB435" s="167"/>
      <c r="AD435" s="618"/>
      <c r="AE435" s="167"/>
      <c r="AU435" s="618"/>
      <c r="AW435" s="230"/>
      <c r="BB435" s="619"/>
      <c r="BC435" s="619"/>
    </row>
    <row r="436" spans="8:55" s="616" customFormat="1">
      <c r="H436" s="230"/>
      <c r="J436" s="617"/>
      <c r="L436" s="617"/>
      <c r="Q436" s="617"/>
      <c r="R436" s="615"/>
      <c r="AA436" s="618"/>
      <c r="AB436" s="167"/>
      <c r="AD436" s="618"/>
      <c r="AE436" s="167"/>
      <c r="AU436" s="618"/>
      <c r="AW436" s="230"/>
      <c r="BB436" s="619"/>
      <c r="BC436" s="619"/>
    </row>
    <row r="437" spans="8:55" s="616" customFormat="1">
      <c r="H437" s="230"/>
      <c r="J437" s="617"/>
      <c r="L437" s="617"/>
      <c r="Q437" s="617"/>
      <c r="R437" s="615"/>
      <c r="AA437" s="618"/>
      <c r="AB437" s="167"/>
      <c r="AD437" s="618"/>
      <c r="AE437" s="167"/>
      <c r="AU437" s="618"/>
      <c r="AW437" s="230"/>
      <c r="BB437" s="619"/>
      <c r="BC437" s="619"/>
    </row>
    <row r="438" spans="8:55" s="616" customFormat="1">
      <c r="H438" s="230"/>
      <c r="J438" s="617"/>
      <c r="L438" s="617"/>
      <c r="Q438" s="617"/>
      <c r="R438" s="615"/>
      <c r="AA438" s="618"/>
      <c r="AB438" s="167"/>
      <c r="AD438" s="618"/>
      <c r="AE438" s="167"/>
      <c r="AU438" s="618"/>
      <c r="AW438" s="230"/>
      <c r="BB438" s="619"/>
      <c r="BC438" s="619"/>
    </row>
    <row r="439" spans="8:55" s="616" customFormat="1">
      <c r="H439" s="230"/>
      <c r="J439" s="617"/>
      <c r="L439" s="617"/>
      <c r="Q439" s="617"/>
      <c r="R439" s="615"/>
      <c r="AA439" s="618"/>
      <c r="AB439" s="167"/>
      <c r="AD439" s="618"/>
      <c r="AE439" s="167"/>
      <c r="AU439" s="618"/>
      <c r="AW439" s="230"/>
      <c r="BB439" s="619"/>
      <c r="BC439" s="619"/>
    </row>
    <row r="440" spans="8:55" s="616" customFormat="1">
      <c r="H440" s="230"/>
      <c r="J440" s="617"/>
      <c r="L440" s="617"/>
      <c r="Q440" s="617"/>
      <c r="R440" s="615"/>
      <c r="AA440" s="618"/>
      <c r="AB440" s="167"/>
      <c r="AD440" s="618"/>
      <c r="AE440" s="167"/>
      <c r="AU440" s="618"/>
      <c r="AW440" s="230"/>
      <c r="BB440" s="619"/>
      <c r="BC440" s="619"/>
    </row>
    <row r="441" spans="8:55" s="616" customFormat="1">
      <c r="H441" s="230"/>
      <c r="J441" s="617"/>
      <c r="L441" s="617"/>
      <c r="Q441" s="617"/>
      <c r="R441" s="615"/>
      <c r="AA441" s="618"/>
      <c r="AB441" s="167"/>
      <c r="AD441" s="618"/>
      <c r="AE441" s="167"/>
      <c r="AU441" s="618"/>
      <c r="AW441" s="230"/>
      <c r="BB441" s="619"/>
      <c r="BC441" s="619"/>
    </row>
    <row r="442" spans="8:55" s="616" customFormat="1">
      <c r="H442" s="230"/>
      <c r="J442" s="617"/>
      <c r="L442" s="617"/>
      <c r="Q442" s="617"/>
      <c r="R442" s="615"/>
      <c r="AA442" s="618"/>
      <c r="AB442" s="167"/>
      <c r="AD442" s="618"/>
      <c r="AE442" s="167"/>
      <c r="AU442" s="618"/>
      <c r="AW442" s="230"/>
      <c r="BB442" s="619"/>
      <c r="BC442" s="619"/>
    </row>
    <row r="443" spans="8:55" s="616" customFormat="1">
      <c r="H443" s="230"/>
      <c r="J443" s="617"/>
      <c r="L443" s="617"/>
      <c r="Q443" s="617"/>
      <c r="R443" s="615"/>
      <c r="AA443" s="618"/>
      <c r="AB443" s="167"/>
      <c r="AD443" s="618"/>
      <c r="AE443" s="167"/>
      <c r="AU443" s="618"/>
      <c r="AW443" s="230"/>
      <c r="BB443" s="619"/>
      <c r="BC443" s="619"/>
    </row>
    <row r="444" spans="8:55" s="616" customFormat="1">
      <c r="H444" s="230"/>
      <c r="J444" s="617"/>
      <c r="L444" s="617"/>
      <c r="Q444" s="617"/>
      <c r="R444" s="615"/>
      <c r="AA444" s="618"/>
      <c r="AB444" s="167"/>
      <c r="AD444" s="618"/>
      <c r="AE444" s="167"/>
      <c r="AU444" s="618"/>
      <c r="AW444" s="230"/>
      <c r="BB444" s="619"/>
      <c r="BC444" s="619"/>
    </row>
    <row r="445" spans="8:55" s="616" customFormat="1">
      <c r="H445" s="230"/>
      <c r="J445" s="617"/>
      <c r="L445" s="617"/>
      <c r="Q445" s="617"/>
      <c r="R445" s="615"/>
      <c r="AA445" s="618"/>
      <c r="AB445" s="167"/>
      <c r="AD445" s="618"/>
      <c r="AE445" s="167"/>
      <c r="AU445" s="618"/>
      <c r="AW445" s="230"/>
      <c r="BB445" s="619"/>
      <c r="BC445" s="619"/>
    </row>
    <row r="446" spans="8:55" s="616" customFormat="1">
      <c r="H446" s="230"/>
      <c r="J446" s="617"/>
      <c r="L446" s="617"/>
      <c r="Q446" s="617"/>
      <c r="R446" s="615"/>
      <c r="AA446" s="618"/>
      <c r="AB446" s="167"/>
      <c r="AD446" s="618"/>
      <c r="AE446" s="167"/>
      <c r="AU446" s="618"/>
      <c r="AW446" s="230"/>
      <c r="BB446" s="619"/>
      <c r="BC446" s="619"/>
    </row>
    <row r="447" spans="8:55" s="616" customFormat="1">
      <c r="H447" s="230"/>
      <c r="J447" s="617"/>
      <c r="L447" s="617"/>
      <c r="Q447" s="617"/>
      <c r="R447" s="615"/>
      <c r="AA447" s="618"/>
      <c r="AB447" s="167"/>
      <c r="AD447" s="618"/>
      <c r="AE447" s="167"/>
      <c r="AU447" s="618"/>
      <c r="AW447" s="230"/>
      <c r="BB447" s="619"/>
      <c r="BC447" s="619"/>
    </row>
    <row r="448" spans="8:55" s="616" customFormat="1">
      <c r="H448" s="230"/>
      <c r="J448" s="617"/>
      <c r="L448" s="617"/>
      <c r="Q448" s="617"/>
      <c r="R448" s="615"/>
      <c r="AA448" s="618"/>
      <c r="AB448" s="167"/>
      <c r="AD448" s="618"/>
      <c r="AE448" s="167"/>
      <c r="AU448" s="618"/>
      <c r="AW448" s="230"/>
      <c r="BB448" s="619"/>
      <c r="BC448" s="619"/>
    </row>
    <row r="449" spans="8:55" s="616" customFormat="1">
      <c r="H449" s="230"/>
      <c r="J449" s="617"/>
      <c r="L449" s="617"/>
      <c r="Q449" s="617"/>
      <c r="R449" s="615"/>
      <c r="AA449" s="618"/>
      <c r="AB449" s="167"/>
      <c r="AD449" s="618"/>
      <c r="AE449" s="167"/>
      <c r="AU449" s="618"/>
      <c r="AW449" s="230"/>
      <c r="BB449" s="619"/>
      <c r="BC449" s="619"/>
    </row>
    <row r="450" spans="8:55" s="616" customFormat="1">
      <c r="H450" s="230"/>
      <c r="J450" s="617"/>
      <c r="L450" s="617"/>
      <c r="Q450" s="617"/>
      <c r="R450" s="615"/>
      <c r="AA450" s="618"/>
      <c r="AB450" s="167"/>
      <c r="AD450" s="618"/>
      <c r="AE450" s="167"/>
      <c r="AU450" s="618"/>
      <c r="AW450" s="230"/>
      <c r="BB450" s="619"/>
      <c r="BC450" s="619"/>
    </row>
    <row r="451" spans="8:55" s="616" customFormat="1">
      <c r="H451" s="230"/>
      <c r="J451" s="617"/>
      <c r="L451" s="617"/>
      <c r="Q451" s="617"/>
      <c r="R451" s="615"/>
      <c r="AA451" s="618"/>
      <c r="AB451" s="167"/>
      <c r="AD451" s="618"/>
      <c r="AE451" s="167"/>
      <c r="AU451" s="618"/>
      <c r="AW451" s="230"/>
      <c r="BB451" s="619"/>
      <c r="BC451" s="619"/>
    </row>
    <row r="452" spans="8:55" s="616" customFormat="1">
      <c r="H452" s="230"/>
      <c r="J452" s="617"/>
      <c r="L452" s="617"/>
      <c r="Q452" s="617"/>
      <c r="R452" s="615"/>
      <c r="AA452" s="618"/>
      <c r="AB452" s="167"/>
      <c r="AD452" s="618"/>
      <c r="AE452" s="167"/>
      <c r="AU452" s="618"/>
      <c r="AW452" s="230"/>
      <c r="BB452" s="619"/>
      <c r="BC452" s="619"/>
    </row>
    <row r="453" spans="8:55" s="616" customFormat="1">
      <c r="H453" s="230"/>
      <c r="J453" s="617"/>
      <c r="L453" s="617"/>
      <c r="Q453" s="617"/>
      <c r="R453" s="615"/>
      <c r="AA453" s="618"/>
      <c r="AB453" s="167"/>
      <c r="AD453" s="618"/>
      <c r="AE453" s="167"/>
      <c r="AU453" s="618"/>
      <c r="AW453" s="230"/>
      <c r="BB453" s="619"/>
      <c r="BC453" s="619"/>
    </row>
    <row r="454" spans="8:55" s="616" customFormat="1">
      <c r="H454" s="230"/>
      <c r="J454" s="617"/>
      <c r="L454" s="617"/>
      <c r="Q454" s="617"/>
      <c r="R454" s="615"/>
      <c r="AA454" s="618"/>
      <c r="AB454" s="167"/>
      <c r="AD454" s="618"/>
      <c r="AE454" s="167"/>
      <c r="AU454" s="618"/>
      <c r="AW454" s="230"/>
      <c r="BB454" s="619"/>
      <c r="BC454" s="619"/>
    </row>
    <row r="455" spans="8:55" s="616" customFormat="1">
      <c r="H455" s="230"/>
      <c r="J455" s="617"/>
      <c r="L455" s="617"/>
      <c r="Q455" s="617"/>
      <c r="R455" s="615"/>
      <c r="AA455" s="618"/>
      <c r="AB455" s="167"/>
      <c r="AD455" s="618"/>
      <c r="AE455" s="167"/>
      <c r="AU455" s="618"/>
      <c r="AW455" s="230"/>
      <c r="BB455" s="619"/>
      <c r="BC455" s="619"/>
    </row>
    <row r="456" spans="8:55" s="616" customFormat="1">
      <c r="H456" s="230"/>
      <c r="J456" s="617"/>
      <c r="L456" s="617"/>
      <c r="Q456" s="617"/>
      <c r="R456" s="615"/>
      <c r="AA456" s="618"/>
      <c r="AB456" s="167"/>
      <c r="AD456" s="618"/>
      <c r="AE456" s="167"/>
      <c r="AU456" s="618"/>
      <c r="AW456" s="230"/>
      <c r="BB456" s="619"/>
      <c r="BC456" s="619"/>
    </row>
    <row r="457" spans="8:55" s="616" customFormat="1">
      <c r="H457" s="230"/>
      <c r="J457" s="617"/>
      <c r="L457" s="617"/>
      <c r="Q457" s="617"/>
      <c r="R457" s="615"/>
      <c r="AA457" s="618"/>
      <c r="AB457" s="167"/>
      <c r="AD457" s="618"/>
      <c r="AE457" s="167"/>
      <c r="AU457" s="618"/>
      <c r="AW457" s="230"/>
      <c r="BB457" s="619"/>
      <c r="BC457" s="619"/>
    </row>
    <row r="458" spans="8:55" s="616" customFormat="1">
      <c r="H458" s="230"/>
      <c r="J458" s="617"/>
      <c r="L458" s="617"/>
      <c r="Q458" s="617"/>
      <c r="R458" s="615"/>
      <c r="AA458" s="618"/>
      <c r="AB458" s="167"/>
      <c r="AD458" s="618"/>
      <c r="AE458" s="167"/>
      <c r="AU458" s="618"/>
      <c r="AW458" s="230"/>
      <c r="BB458" s="619"/>
      <c r="BC458" s="619"/>
    </row>
    <row r="459" spans="8:55" s="616" customFormat="1">
      <c r="H459" s="230"/>
      <c r="J459" s="617"/>
      <c r="L459" s="617"/>
      <c r="Q459" s="617"/>
      <c r="R459" s="615"/>
      <c r="AA459" s="618"/>
      <c r="AB459" s="167"/>
      <c r="AD459" s="618"/>
      <c r="AE459" s="167"/>
      <c r="AU459" s="618"/>
      <c r="AW459" s="230"/>
      <c r="BB459" s="619"/>
      <c r="BC459" s="619"/>
    </row>
    <row r="460" spans="8:55" s="616" customFormat="1">
      <c r="H460" s="230"/>
      <c r="J460" s="617"/>
      <c r="L460" s="617"/>
      <c r="Q460" s="617"/>
      <c r="R460" s="615"/>
      <c r="AA460" s="618"/>
      <c r="AB460" s="167"/>
      <c r="AD460" s="618"/>
      <c r="AE460" s="167"/>
      <c r="AU460" s="618"/>
      <c r="AW460" s="230"/>
      <c r="BB460" s="619"/>
      <c r="BC460" s="619"/>
    </row>
    <row r="461" spans="8:55" s="616" customFormat="1">
      <c r="H461" s="230"/>
      <c r="J461" s="617"/>
      <c r="L461" s="617"/>
      <c r="Q461" s="617"/>
      <c r="R461" s="615"/>
      <c r="AA461" s="618"/>
      <c r="AB461" s="167"/>
      <c r="AD461" s="618"/>
      <c r="AE461" s="167"/>
      <c r="AU461" s="618"/>
      <c r="AW461" s="230"/>
      <c r="BB461" s="619"/>
      <c r="BC461" s="619"/>
    </row>
    <row r="462" spans="8:55" s="616" customFormat="1">
      <c r="H462" s="230"/>
      <c r="J462" s="617"/>
      <c r="L462" s="617"/>
      <c r="Q462" s="617"/>
      <c r="R462" s="615"/>
      <c r="AA462" s="618"/>
      <c r="AB462" s="167"/>
      <c r="AD462" s="618"/>
      <c r="AE462" s="167"/>
      <c r="AU462" s="618"/>
      <c r="AW462" s="230"/>
      <c r="BB462" s="619"/>
      <c r="BC462" s="619"/>
    </row>
    <row r="463" spans="8:55" s="616" customFormat="1">
      <c r="H463" s="230"/>
      <c r="J463" s="617"/>
      <c r="L463" s="617"/>
      <c r="Q463" s="617"/>
      <c r="R463" s="615"/>
      <c r="AA463" s="618"/>
      <c r="AB463" s="167"/>
      <c r="AD463" s="618"/>
      <c r="AE463" s="167"/>
      <c r="AU463" s="618"/>
      <c r="AW463" s="230"/>
      <c r="BB463" s="619"/>
      <c r="BC463" s="619"/>
    </row>
    <row r="464" spans="8:55" s="616" customFormat="1">
      <c r="H464" s="230"/>
      <c r="J464" s="617"/>
      <c r="L464" s="617"/>
      <c r="Q464" s="617"/>
      <c r="R464" s="615"/>
      <c r="AA464" s="618"/>
      <c r="AB464" s="167"/>
      <c r="AD464" s="618"/>
      <c r="AE464" s="167"/>
      <c r="AU464" s="618"/>
      <c r="AW464" s="230"/>
      <c r="BB464" s="619"/>
      <c r="BC464" s="619"/>
    </row>
    <row r="465" spans="8:55" s="616" customFormat="1">
      <c r="H465" s="230"/>
      <c r="J465" s="617"/>
      <c r="L465" s="617"/>
      <c r="Q465" s="617"/>
      <c r="R465" s="615"/>
      <c r="AA465" s="618"/>
      <c r="AB465" s="167"/>
      <c r="AD465" s="618"/>
      <c r="AE465" s="167"/>
      <c r="AU465" s="618"/>
      <c r="AW465" s="230"/>
      <c r="BB465" s="619"/>
      <c r="BC465" s="619"/>
    </row>
    <row r="466" spans="8:55" s="616" customFormat="1">
      <c r="H466" s="230"/>
      <c r="J466" s="617"/>
      <c r="L466" s="617"/>
      <c r="Q466" s="617"/>
      <c r="R466" s="615"/>
      <c r="AA466" s="618"/>
      <c r="AB466" s="167"/>
      <c r="AD466" s="618"/>
      <c r="AE466" s="167"/>
      <c r="AU466" s="618"/>
      <c r="AW466" s="230"/>
      <c r="BB466" s="619"/>
      <c r="BC466" s="619"/>
    </row>
    <row r="467" spans="8:55" s="616" customFormat="1">
      <c r="H467" s="230"/>
      <c r="J467" s="617"/>
      <c r="L467" s="617"/>
      <c r="Q467" s="617"/>
      <c r="R467" s="615"/>
      <c r="AA467" s="618"/>
      <c r="AB467" s="167"/>
      <c r="AD467" s="618"/>
      <c r="AE467" s="167"/>
      <c r="AU467" s="618"/>
      <c r="AW467" s="230"/>
      <c r="BB467" s="619"/>
      <c r="BC467" s="619"/>
    </row>
    <row r="468" spans="8:55" s="616" customFormat="1">
      <c r="H468" s="230"/>
      <c r="J468" s="617"/>
      <c r="L468" s="617"/>
      <c r="Q468" s="617"/>
      <c r="R468" s="615"/>
      <c r="AA468" s="618"/>
      <c r="AB468" s="167"/>
      <c r="AD468" s="618"/>
      <c r="AE468" s="167"/>
      <c r="AU468" s="618"/>
      <c r="AW468" s="230"/>
      <c r="BB468" s="619"/>
      <c r="BC468" s="619"/>
    </row>
    <row r="469" spans="8:55" s="616" customFormat="1">
      <c r="H469" s="230"/>
      <c r="J469" s="617"/>
      <c r="L469" s="617"/>
      <c r="Q469" s="617"/>
      <c r="R469" s="615"/>
      <c r="AA469" s="618"/>
      <c r="AB469" s="167"/>
      <c r="AD469" s="618"/>
      <c r="AE469" s="167"/>
      <c r="AU469" s="618"/>
      <c r="AW469" s="230"/>
      <c r="BB469" s="619"/>
      <c r="BC469" s="619"/>
    </row>
    <row r="470" spans="8:55" s="616" customFormat="1">
      <c r="H470" s="230"/>
      <c r="J470" s="617"/>
      <c r="L470" s="617"/>
      <c r="Q470" s="617"/>
      <c r="R470" s="615"/>
      <c r="AA470" s="618"/>
      <c r="AB470" s="167"/>
      <c r="AD470" s="618"/>
      <c r="AE470" s="167"/>
      <c r="AU470" s="618"/>
      <c r="AW470" s="230"/>
      <c r="BB470" s="619"/>
      <c r="BC470" s="619"/>
    </row>
    <row r="471" spans="8:55" s="616" customFormat="1">
      <c r="H471" s="230"/>
      <c r="J471" s="617"/>
      <c r="L471" s="617"/>
      <c r="Q471" s="617"/>
      <c r="R471" s="615"/>
      <c r="AA471" s="618"/>
      <c r="AB471" s="167"/>
      <c r="AD471" s="618"/>
      <c r="AE471" s="167"/>
      <c r="AU471" s="618"/>
      <c r="AW471" s="230"/>
      <c r="BB471" s="619"/>
      <c r="BC471" s="619"/>
    </row>
    <row r="472" spans="8:55" s="616" customFormat="1">
      <c r="H472" s="230"/>
      <c r="J472" s="617"/>
      <c r="L472" s="617"/>
      <c r="Q472" s="617"/>
      <c r="R472" s="615"/>
      <c r="AA472" s="618"/>
      <c r="AB472" s="167"/>
      <c r="AD472" s="618"/>
      <c r="AE472" s="167"/>
      <c r="AU472" s="618"/>
      <c r="AW472" s="230"/>
      <c r="BB472" s="619"/>
      <c r="BC472" s="619"/>
    </row>
    <row r="473" spans="8:55" s="616" customFormat="1">
      <c r="H473" s="230"/>
      <c r="J473" s="617"/>
      <c r="L473" s="617"/>
      <c r="Q473" s="617"/>
      <c r="R473" s="615"/>
      <c r="AA473" s="618"/>
      <c r="AB473" s="167"/>
      <c r="AD473" s="618"/>
      <c r="AE473" s="167"/>
      <c r="AU473" s="618"/>
      <c r="AW473" s="230"/>
      <c r="BB473" s="619"/>
      <c r="BC473" s="619"/>
    </row>
    <row r="474" spans="8:55" s="616" customFormat="1">
      <c r="H474" s="230"/>
      <c r="J474" s="617"/>
      <c r="L474" s="617"/>
      <c r="Q474" s="617"/>
      <c r="R474" s="615"/>
      <c r="AA474" s="618"/>
      <c r="AB474" s="167"/>
      <c r="AD474" s="618"/>
      <c r="AE474" s="167"/>
      <c r="AU474" s="618"/>
      <c r="AW474" s="230"/>
      <c r="BB474" s="619"/>
      <c r="BC474" s="619"/>
    </row>
    <row r="475" spans="8:55" s="616" customFormat="1">
      <c r="H475" s="230"/>
      <c r="J475" s="617"/>
      <c r="L475" s="617"/>
      <c r="Q475" s="617"/>
      <c r="R475" s="615"/>
      <c r="AA475" s="618"/>
      <c r="AB475" s="167"/>
      <c r="AD475" s="618"/>
      <c r="AE475" s="167"/>
      <c r="AU475" s="618"/>
      <c r="AW475" s="230"/>
      <c r="BB475" s="619"/>
      <c r="BC475" s="619"/>
    </row>
    <row r="476" spans="8:55" s="616" customFormat="1">
      <c r="H476" s="230"/>
      <c r="J476" s="617"/>
      <c r="L476" s="617"/>
      <c r="Q476" s="617"/>
      <c r="R476" s="615"/>
      <c r="AA476" s="618"/>
      <c r="AB476" s="167"/>
      <c r="AD476" s="618"/>
      <c r="AE476" s="167"/>
      <c r="AU476" s="618"/>
      <c r="AW476" s="230"/>
      <c r="BB476" s="619"/>
      <c r="BC476" s="619"/>
    </row>
    <row r="477" spans="8:55" s="616" customFormat="1">
      <c r="H477" s="230"/>
      <c r="J477" s="617"/>
      <c r="L477" s="617"/>
      <c r="Q477" s="617"/>
      <c r="R477" s="615"/>
      <c r="AA477" s="618"/>
      <c r="AB477" s="167"/>
      <c r="AD477" s="618"/>
      <c r="AE477" s="167"/>
      <c r="AU477" s="618"/>
      <c r="AW477" s="230"/>
      <c r="BB477" s="619"/>
      <c r="BC477" s="619"/>
    </row>
    <row r="478" spans="8:55" s="616" customFormat="1">
      <c r="H478" s="230"/>
      <c r="J478" s="617"/>
      <c r="L478" s="617"/>
      <c r="Q478" s="617"/>
      <c r="R478" s="615"/>
      <c r="AA478" s="618"/>
      <c r="AB478" s="167"/>
      <c r="AD478" s="618"/>
      <c r="AE478" s="167"/>
      <c r="AU478" s="618"/>
      <c r="AW478" s="230"/>
      <c r="BB478" s="619"/>
      <c r="BC478" s="619"/>
    </row>
    <row r="479" spans="8:55" s="616" customFormat="1">
      <c r="H479" s="230"/>
      <c r="J479" s="617"/>
      <c r="L479" s="617"/>
      <c r="Q479" s="617"/>
      <c r="R479" s="615"/>
      <c r="AA479" s="618"/>
      <c r="AB479" s="167"/>
      <c r="AD479" s="618"/>
      <c r="AE479" s="167"/>
      <c r="AU479" s="618"/>
      <c r="AW479" s="230"/>
      <c r="BB479" s="619"/>
      <c r="BC479" s="619"/>
    </row>
    <row r="480" spans="8:55" s="616" customFormat="1">
      <c r="H480" s="230"/>
      <c r="J480" s="617"/>
      <c r="L480" s="617"/>
      <c r="Q480" s="617"/>
      <c r="R480" s="615"/>
      <c r="AA480" s="618"/>
      <c r="AB480" s="167"/>
      <c r="AD480" s="618"/>
      <c r="AE480" s="167"/>
      <c r="AU480" s="618"/>
      <c r="AW480" s="230"/>
      <c r="BB480" s="619"/>
      <c r="BC480" s="619"/>
    </row>
    <row r="481" spans="8:55" s="616" customFormat="1">
      <c r="H481" s="230"/>
      <c r="J481" s="617"/>
      <c r="L481" s="617"/>
      <c r="Q481" s="617"/>
      <c r="R481" s="615"/>
      <c r="AA481" s="618"/>
      <c r="AB481" s="167"/>
      <c r="AD481" s="618"/>
      <c r="AE481" s="167"/>
      <c r="AU481" s="618"/>
      <c r="AW481" s="230"/>
      <c r="BB481" s="619"/>
      <c r="BC481" s="619"/>
    </row>
    <row r="482" spans="8:55" s="616" customFormat="1">
      <c r="H482" s="230"/>
      <c r="J482" s="617"/>
      <c r="L482" s="617"/>
      <c r="Q482" s="617"/>
      <c r="R482" s="615"/>
      <c r="AA482" s="618"/>
      <c r="AB482" s="167"/>
      <c r="AD482" s="618"/>
      <c r="AE482" s="167"/>
      <c r="AU482" s="618"/>
      <c r="AW482" s="230"/>
      <c r="BB482" s="619"/>
      <c r="BC482" s="619"/>
    </row>
    <row r="483" spans="8:55" s="616" customFormat="1">
      <c r="H483" s="230"/>
      <c r="J483" s="617"/>
      <c r="L483" s="617"/>
      <c r="Q483" s="617"/>
      <c r="R483" s="615"/>
      <c r="AA483" s="618"/>
      <c r="AB483" s="167"/>
      <c r="AD483" s="618"/>
      <c r="AE483" s="167"/>
      <c r="AU483" s="618"/>
      <c r="AW483" s="230"/>
      <c r="BB483" s="619"/>
      <c r="BC483" s="619"/>
    </row>
    <row r="484" spans="8:55" s="616" customFormat="1">
      <c r="H484" s="230"/>
      <c r="J484" s="617"/>
      <c r="L484" s="617"/>
      <c r="Q484" s="617"/>
      <c r="R484" s="615"/>
      <c r="AA484" s="618"/>
      <c r="AB484" s="167"/>
      <c r="AD484" s="618"/>
      <c r="AE484" s="167"/>
      <c r="AU484" s="618"/>
      <c r="AW484" s="230"/>
      <c r="BB484" s="619"/>
      <c r="BC484" s="619"/>
    </row>
    <row r="485" spans="8:55" s="616" customFormat="1">
      <c r="H485" s="230"/>
      <c r="J485" s="617"/>
      <c r="L485" s="617"/>
      <c r="Q485" s="617"/>
      <c r="R485" s="615"/>
      <c r="AA485" s="618"/>
      <c r="AB485" s="167"/>
      <c r="AD485" s="618"/>
      <c r="AE485" s="167"/>
      <c r="AU485" s="618"/>
      <c r="AW485" s="230"/>
      <c r="BB485" s="619"/>
      <c r="BC485" s="619"/>
    </row>
    <row r="486" spans="8:55" s="616" customFormat="1">
      <c r="H486" s="230"/>
      <c r="J486" s="617"/>
      <c r="L486" s="617"/>
      <c r="Q486" s="617"/>
      <c r="R486" s="615"/>
      <c r="AA486" s="618"/>
      <c r="AB486" s="167"/>
      <c r="AD486" s="618"/>
      <c r="AE486" s="167"/>
      <c r="AU486" s="618"/>
      <c r="AW486" s="230"/>
      <c r="BB486" s="619"/>
      <c r="BC486" s="619"/>
    </row>
    <row r="487" spans="8:55" s="616" customFormat="1">
      <c r="H487" s="230"/>
      <c r="J487" s="617"/>
      <c r="L487" s="617"/>
      <c r="Q487" s="617"/>
      <c r="R487" s="615"/>
      <c r="AA487" s="618"/>
      <c r="AB487" s="167"/>
      <c r="AD487" s="618"/>
      <c r="AE487" s="167"/>
      <c r="AU487" s="618"/>
      <c r="AW487" s="230"/>
      <c r="BB487" s="619"/>
      <c r="BC487" s="619"/>
    </row>
    <row r="488" spans="8:55" s="616" customFormat="1">
      <c r="H488" s="230"/>
      <c r="J488" s="617"/>
      <c r="L488" s="617"/>
      <c r="Q488" s="617"/>
      <c r="R488" s="615"/>
      <c r="AA488" s="618"/>
      <c r="AB488" s="167"/>
      <c r="AD488" s="618"/>
      <c r="AE488" s="167"/>
      <c r="AU488" s="618"/>
      <c r="AW488" s="230"/>
      <c r="BB488" s="619"/>
      <c r="BC488" s="619"/>
    </row>
    <row r="489" spans="8:55" s="616" customFormat="1">
      <c r="H489" s="230"/>
      <c r="J489" s="617"/>
      <c r="L489" s="617"/>
      <c r="Q489" s="617"/>
      <c r="R489" s="615"/>
      <c r="AA489" s="618"/>
      <c r="AB489" s="167"/>
      <c r="AD489" s="618"/>
      <c r="AE489" s="167"/>
      <c r="AU489" s="618"/>
      <c r="AW489" s="230"/>
      <c r="BB489" s="619"/>
      <c r="BC489" s="619"/>
    </row>
    <row r="490" spans="8:55" s="616" customFormat="1">
      <c r="H490" s="230"/>
      <c r="J490" s="617"/>
      <c r="L490" s="617"/>
      <c r="Q490" s="617"/>
      <c r="R490" s="615"/>
      <c r="AA490" s="618"/>
      <c r="AB490" s="167"/>
      <c r="AD490" s="618"/>
      <c r="AE490" s="167"/>
      <c r="AU490" s="618"/>
      <c r="AW490" s="230"/>
      <c r="BB490" s="619"/>
      <c r="BC490" s="619"/>
    </row>
    <row r="491" spans="8:55" s="616" customFormat="1">
      <c r="H491" s="230"/>
      <c r="J491" s="617"/>
      <c r="L491" s="617"/>
      <c r="Q491" s="617"/>
      <c r="R491" s="615"/>
      <c r="AA491" s="618"/>
      <c r="AB491" s="167"/>
      <c r="AD491" s="618"/>
      <c r="AE491" s="167"/>
      <c r="AU491" s="618"/>
      <c r="AW491" s="230"/>
      <c r="BB491" s="619"/>
      <c r="BC491" s="619"/>
    </row>
    <row r="492" spans="8:55" s="616" customFormat="1">
      <c r="H492" s="230"/>
      <c r="J492" s="617"/>
      <c r="L492" s="617"/>
      <c r="Q492" s="617"/>
      <c r="R492" s="615"/>
      <c r="AA492" s="618"/>
      <c r="AB492" s="167"/>
      <c r="AD492" s="618"/>
      <c r="AE492" s="167"/>
      <c r="AU492" s="618"/>
      <c r="AW492" s="230"/>
      <c r="BB492" s="619"/>
      <c r="BC492" s="619"/>
    </row>
    <row r="493" spans="8:55" s="616" customFormat="1">
      <c r="H493" s="230"/>
      <c r="J493" s="617"/>
      <c r="L493" s="617"/>
      <c r="Q493" s="617"/>
      <c r="R493" s="615"/>
      <c r="AA493" s="618"/>
      <c r="AB493" s="167"/>
      <c r="AD493" s="618"/>
      <c r="AE493" s="167"/>
      <c r="AU493" s="618"/>
      <c r="AW493" s="230"/>
      <c r="BB493" s="619"/>
      <c r="BC493" s="619"/>
    </row>
    <row r="494" spans="8:55" s="616" customFormat="1">
      <c r="H494" s="230"/>
      <c r="J494" s="617"/>
      <c r="L494" s="617"/>
      <c r="Q494" s="617"/>
      <c r="R494" s="615"/>
      <c r="AA494" s="618"/>
      <c r="AB494" s="167"/>
      <c r="AD494" s="618"/>
      <c r="AE494" s="167"/>
      <c r="AU494" s="618"/>
      <c r="AW494" s="230"/>
      <c r="BB494" s="619"/>
      <c r="BC494" s="619"/>
    </row>
    <row r="495" spans="8:55" s="616" customFormat="1">
      <c r="H495" s="230"/>
      <c r="J495" s="617"/>
      <c r="L495" s="617"/>
      <c r="Q495" s="617"/>
      <c r="R495" s="615"/>
      <c r="AA495" s="618"/>
      <c r="AB495" s="167"/>
      <c r="AD495" s="618"/>
      <c r="AE495" s="167"/>
      <c r="AU495" s="618"/>
      <c r="AW495" s="230"/>
      <c r="BB495" s="619"/>
      <c r="BC495" s="619"/>
    </row>
    <row r="496" spans="8:55" s="616" customFormat="1">
      <c r="H496" s="230"/>
      <c r="J496" s="617"/>
      <c r="L496" s="617"/>
      <c r="Q496" s="617"/>
      <c r="R496" s="615"/>
      <c r="AA496" s="618"/>
      <c r="AB496" s="167"/>
      <c r="AD496" s="618"/>
      <c r="AE496" s="167"/>
      <c r="AU496" s="618"/>
      <c r="AW496" s="230"/>
      <c r="BB496" s="619"/>
      <c r="BC496" s="619"/>
    </row>
    <row r="497" spans="8:55" s="616" customFormat="1">
      <c r="H497" s="230"/>
      <c r="J497" s="617"/>
      <c r="L497" s="617"/>
      <c r="Q497" s="617"/>
      <c r="R497" s="615"/>
      <c r="AA497" s="618"/>
      <c r="AB497" s="167"/>
      <c r="AD497" s="618"/>
      <c r="AE497" s="167"/>
      <c r="AU497" s="618"/>
      <c r="AW497" s="230"/>
      <c r="BB497" s="619"/>
      <c r="BC497" s="619"/>
    </row>
    <row r="498" spans="8:55" s="616" customFormat="1">
      <c r="H498" s="230"/>
      <c r="J498" s="617"/>
      <c r="L498" s="617"/>
      <c r="Q498" s="617"/>
      <c r="R498" s="615"/>
      <c r="AA498" s="618"/>
      <c r="AB498" s="167"/>
      <c r="AD498" s="618"/>
      <c r="AE498" s="167"/>
      <c r="AU498" s="618"/>
      <c r="AW498" s="230"/>
      <c r="BB498" s="619"/>
      <c r="BC498" s="619"/>
    </row>
    <row r="499" spans="8:55" s="616" customFormat="1">
      <c r="H499" s="230"/>
      <c r="J499" s="617"/>
      <c r="L499" s="617"/>
      <c r="Q499" s="617"/>
      <c r="R499" s="615"/>
      <c r="AA499" s="618"/>
      <c r="AB499" s="167"/>
      <c r="AD499" s="618"/>
      <c r="AE499" s="167"/>
      <c r="AU499" s="618"/>
      <c r="AW499" s="230"/>
      <c r="BB499" s="619"/>
      <c r="BC499" s="619"/>
    </row>
    <row r="500" spans="8:55" s="616" customFormat="1">
      <c r="H500" s="230"/>
      <c r="J500" s="617"/>
      <c r="L500" s="617"/>
      <c r="Q500" s="617"/>
      <c r="R500" s="615"/>
      <c r="AA500" s="618"/>
      <c r="AB500" s="167"/>
      <c r="AD500" s="618"/>
      <c r="AE500" s="167"/>
      <c r="AU500" s="618"/>
      <c r="AW500" s="230"/>
      <c r="BB500" s="619"/>
      <c r="BC500" s="619"/>
    </row>
    <row r="501" spans="8:55" s="616" customFormat="1">
      <c r="H501" s="230"/>
      <c r="J501" s="617"/>
      <c r="L501" s="617"/>
      <c r="Q501" s="617"/>
      <c r="R501" s="615"/>
      <c r="AA501" s="618"/>
      <c r="AB501" s="167"/>
      <c r="AD501" s="618"/>
      <c r="AE501" s="167"/>
      <c r="AU501" s="618"/>
      <c r="AW501" s="230"/>
      <c r="BB501" s="619"/>
      <c r="BC501" s="619"/>
    </row>
    <row r="502" spans="8:55" s="616" customFormat="1">
      <c r="H502" s="230"/>
      <c r="J502" s="617"/>
      <c r="L502" s="617"/>
      <c r="Q502" s="617"/>
      <c r="R502" s="615"/>
      <c r="AA502" s="618"/>
      <c r="AB502" s="167"/>
      <c r="AD502" s="618"/>
      <c r="AE502" s="167"/>
      <c r="AU502" s="618"/>
      <c r="AW502" s="230"/>
      <c r="BB502" s="619"/>
      <c r="BC502" s="619"/>
    </row>
    <row r="503" spans="8:55" s="616" customFormat="1">
      <c r="H503" s="230"/>
      <c r="J503" s="617"/>
      <c r="L503" s="617"/>
      <c r="Q503" s="617"/>
      <c r="R503" s="615"/>
      <c r="AA503" s="618"/>
      <c r="AB503" s="167"/>
      <c r="AD503" s="618"/>
      <c r="AE503" s="167"/>
      <c r="AU503" s="618"/>
      <c r="AW503" s="230"/>
      <c r="BB503" s="619"/>
      <c r="BC503" s="619"/>
    </row>
    <row r="504" spans="8:55" s="616" customFormat="1">
      <c r="H504" s="230"/>
      <c r="J504" s="617"/>
      <c r="L504" s="617"/>
      <c r="Q504" s="617"/>
      <c r="R504" s="615"/>
      <c r="AA504" s="618"/>
      <c r="AB504" s="167"/>
      <c r="AD504" s="618"/>
      <c r="AE504" s="167"/>
      <c r="AU504" s="618"/>
      <c r="AW504" s="230"/>
      <c r="BB504" s="619"/>
      <c r="BC504" s="619"/>
    </row>
    <row r="505" spans="8:55" s="616" customFormat="1">
      <c r="H505" s="230"/>
      <c r="J505" s="617"/>
      <c r="L505" s="617"/>
      <c r="Q505" s="617"/>
      <c r="R505" s="615"/>
      <c r="AA505" s="618"/>
      <c r="AB505" s="167"/>
      <c r="AD505" s="618"/>
      <c r="AE505" s="167"/>
      <c r="AU505" s="618"/>
      <c r="AW505" s="230"/>
      <c r="BB505" s="619"/>
      <c r="BC505" s="619"/>
    </row>
    <row r="506" spans="8:55" s="616" customFormat="1">
      <c r="H506" s="230"/>
      <c r="J506" s="617"/>
      <c r="L506" s="617"/>
      <c r="Q506" s="617"/>
      <c r="R506" s="615"/>
      <c r="AA506" s="618"/>
      <c r="AB506" s="167"/>
      <c r="AD506" s="618"/>
      <c r="AE506" s="167"/>
      <c r="AU506" s="618"/>
      <c r="AW506" s="230"/>
      <c r="BB506" s="619"/>
      <c r="BC506" s="619"/>
    </row>
    <row r="507" spans="8:55" s="616" customFormat="1">
      <c r="H507" s="230"/>
      <c r="J507" s="617"/>
      <c r="L507" s="617"/>
      <c r="Q507" s="617"/>
      <c r="R507" s="615"/>
      <c r="AA507" s="618"/>
      <c r="AB507" s="167"/>
      <c r="AD507" s="618"/>
      <c r="AE507" s="167"/>
      <c r="AU507" s="618"/>
      <c r="AW507" s="230"/>
      <c r="BB507" s="619"/>
      <c r="BC507" s="619"/>
    </row>
    <row r="508" spans="8:55" s="616" customFormat="1">
      <c r="H508" s="230"/>
      <c r="J508" s="617"/>
      <c r="L508" s="617"/>
      <c r="Q508" s="617"/>
      <c r="R508" s="615"/>
      <c r="AA508" s="618"/>
      <c r="AB508" s="167"/>
      <c r="AD508" s="618"/>
      <c r="AE508" s="167"/>
      <c r="AU508" s="618"/>
      <c r="AW508" s="230"/>
      <c r="BB508" s="619"/>
      <c r="BC508" s="619"/>
    </row>
    <row r="509" spans="8:55" s="616" customFormat="1">
      <c r="H509" s="230"/>
      <c r="J509" s="617"/>
      <c r="L509" s="617"/>
      <c r="Q509" s="617"/>
      <c r="R509" s="615"/>
      <c r="AA509" s="618"/>
      <c r="AB509" s="167"/>
      <c r="AD509" s="618"/>
      <c r="AE509" s="167"/>
      <c r="AU509" s="618"/>
      <c r="AW509" s="230"/>
      <c r="BB509" s="619"/>
      <c r="BC509" s="619"/>
    </row>
    <row r="510" spans="8:55" s="616" customFormat="1">
      <c r="H510" s="230"/>
      <c r="J510" s="617"/>
      <c r="L510" s="617"/>
      <c r="Q510" s="617"/>
      <c r="R510" s="615"/>
      <c r="AA510" s="618"/>
      <c r="AB510" s="167"/>
      <c r="AD510" s="618"/>
      <c r="AE510" s="167"/>
      <c r="AU510" s="618"/>
      <c r="AW510" s="230"/>
      <c r="BB510" s="619"/>
      <c r="BC510" s="619"/>
    </row>
    <row r="511" spans="8:55" s="616" customFormat="1">
      <c r="H511" s="230"/>
      <c r="J511" s="617"/>
      <c r="L511" s="617"/>
      <c r="Q511" s="617"/>
      <c r="R511" s="615"/>
      <c r="AA511" s="618"/>
      <c r="AB511" s="167"/>
      <c r="AD511" s="618"/>
      <c r="AE511" s="167"/>
      <c r="AU511" s="618"/>
      <c r="AW511" s="230"/>
      <c r="BB511" s="619"/>
      <c r="BC511" s="619"/>
    </row>
    <row r="512" spans="8:55" s="616" customFormat="1">
      <c r="H512" s="230"/>
      <c r="J512" s="617"/>
      <c r="L512" s="617"/>
      <c r="Q512" s="617"/>
      <c r="R512" s="615"/>
      <c r="AA512" s="618"/>
      <c r="AB512" s="167"/>
      <c r="AD512" s="618"/>
      <c r="AE512" s="167"/>
      <c r="AU512" s="618"/>
      <c r="AW512" s="230"/>
      <c r="BB512" s="619"/>
      <c r="BC512" s="619"/>
    </row>
    <row r="513" spans="8:55" s="616" customFormat="1">
      <c r="H513" s="230"/>
      <c r="J513" s="617"/>
      <c r="L513" s="617"/>
      <c r="Q513" s="617"/>
      <c r="R513" s="615"/>
      <c r="AA513" s="618"/>
      <c r="AB513" s="167"/>
      <c r="AD513" s="618"/>
      <c r="AE513" s="167"/>
      <c r="AU513" s="618"/>
      <c r="AW513" s="230"/>
      <c r="BB513" s="619"/>
      <c r="BC513" s="619"/>
    </row>
    <row r="514" spans="8:55" s="616" customFormat="1">
      <c r="H514" s="230"/>
      <c r="J514" s="617"/>
      <c r="L514" s="617"/>
      <c r="Q514" s="617"/>
      <c r="R514" s="615"/>
      <c r="AA514" s="618"/>
      <c r="AB514" s="167"/>
      <c r="AD514" s="618"/>
      <c r="AE514" s="167"/>
      <c r="AU514" s="618"/>
      <c r="AW514" s="230"/>
      <c r="BB514" s="619"/>
      <c r="BC514" s="619"/>
    </row>
    <row r="515" spans="8:55" s="616" customFormat="1">
      <c r="H515" s="230"/>
      <c r="J515" s="617"/>
      <c r="L515" s="617"/>
      <c r="Q515" s="617"/>
      <c r="R515" s="615"/>
      <c r="AA515" s="618"/>
      <c r="AB515" s="167"/>
      <c r="AD515" s="618"/>
      <c r="AE515" s="167"/>
      <c r="AU515" s="618"/>
      <c r="AW515" s="230"/>
      <c r="BB515" s="619"/>
      <c r="BC515" s="619"/>
    </row>
    <row r="516" spans="8:55" s="616" customFormat="1">
      <c r="H516" s="230"/>
      <c r="J516" s="617"/>
      <c r="L516" s="617"/>
      <c r="Q516" s="617"/>
      <c r="R516" s="615"/>
      <c r="AA516" s="618"/>
      <c r="AB516" s="167"/>
      <c r="AD516" s="618"/>
      <c r="AE516" s="167"/>
      <c r="AU516" s="618"/>
      <c r="AW516" s="230"/>
      <c r="BB516" s="619"/>
      <c r="BC516" s="619"/>
    </row>
    <row r="517" spans="8:55" s="616" customFormat="1">
      <c r="H517" s="230"/>
      <c r="J517" s="617"/>
      <c r="L517" s="617"/>
      <c r="Q517" s="617"/>
      <c r="R517" s="615"/>
      <c r="AA517" s="618"/>
      <c r="AB517" s="167"/>
      <c r="AD517" s="618"/>
      <c r="AE517" s="167"/>
      <c r="AU517" s="618"/>
      <c r="AW517" s="230"/>
      <c r="BB517" s="619"/>
      <c r="BC517" s="619"/>
    </row>
    <row r="518" spans="8:55" s="616" customFormat="1">
      <c r="H518" s="230"/>
      <c r="J518" s="617"/>
      <c r="L518" s="617"/>
      <c r="Q518" s="617"/>
      <c r="R518" s="615"/>
      <c r="AA518" s="618"/>
      <c r="AB518" s="167"/>
      <c r="AD518" s="618"/>
      <c r="AE518" s="167"/>
      <c r="AU518" s="618"/>
      <c r="AW518" s="230"/>
      <c r="BB518" s="619"/>
      <c r="BC518" s="619"/>
    </row>
    <row r="519" spans="8:55" s="616" customFormat="1">
      <c r="H519" s="230"/>
      <c r="J519" s="617"/>
      <c r="L519" s="617"/>
      <c r="Q519" s="617"/>
      <c r="R519" s="615"/>
      <c r="AA519" s="618"/>
      <c r="AB519" s="167"/>
      <c r="AD519" s="618"/>
      <c r="AE519" s="167"/>
      <c r="AU519" s="618"/>
      <c r="AW519" s="230"/>
      <c r="BB519" s="619"/>
      <c r="BC519" s="619"/>
    </row>
    <row r="520" spans="8:55" s="616" customFormat="1">
      <c r="H520" s="230"/>
      <c r="J520" s="617"/>
      <c r="L520" s="617"/>
      <c r="Q520" s="617"/>
      <c r="R520" s="615"/>
      <c r="AA520" s="618"/>
      <c r="AB520" s="167"/>
      <c r="AD520" s="618"/>
      <c r="AE520" s="167"/>
      <c r="AU520" s="618"/>
      <c r="AW520" s="230"/>
      <c r="BB520" s="619"/>
      <c r="BC520" s="619"/>
    </row>
    <row r="521" spans="8:55" s="616" customFormat="1">
      <c r="H521" s="230"/>
      <c r="J521" s="617"/>
      <c r="L521" s="617"/>
      <c r="Q521" s="617"/>
      <c r="R521" s="615"/>
      <c r="AA521" s="618"/>
      <c r="AB521" s="167"/>
      <c r="AD521" s="618"/>
      <c r="AE521" s="167"/>
      <c r="AU521" s="618"/>
      <c r="AW521" s="230"/>
      <c r="BB521" s="619"/>
      <c r="BC521" s="619"/>
    </row>
    <row r="522" spans="8:55" s="616" customFormat="1">
      <c r="H522" s="230"/>
      <c r="J522" s="617"/>
      <c r="L522" s="617"/>
      <c r="Q522" s="617"/>
      <c r="R522" s="615"/>
      <c r="AA522" s="618"/>
      <c r="AB522" s="167"/>
      <c r="AD522" s="618"/>
      <c r="AE522" s="167"/>
      <c r="AU522" s="618"/>
      <c r="AW522" s="230"/>
      <c r="BB522" s="619"/>
      <c r="BC522" s="619"/>
    </row>
    <row r="523" spans="8:55" s="616" customFormat="1">
      <c r="H523" s="230"/>
      <c r="J523" s="617"/>
      <c r="L523" s="617"/>
      <c r="Q523" s="617"/>
      <c r="R523" s="615"/>
      <c r="AA523" s="618"/>
      <c r="AB523" s="167"/>
      <c r="AD523" s="618"/>
      <c r="AE523" s="167"/>
      <c r="AU523" s="618"/>
      <c r="AW523" s="230"/>
      <c r="BB523" s="619"/>
      <c r="BC523" s="619"/>
    </row>
    <row r="524" spans="8:55" s="616" customFormat="1">
      <c r="H524" s="230"/>
      <c r="J524" s="617"/>
      <c r="L524" s="617"/>
      <c r="Q524" s="617"/>
      <c r="R524" s="615"/>
      <c r="AA524" s="618"/>
      <c r="AB524" s="167"/>
      <c r="AD524" s="618"/>
      <c r="AE524" s="167"/>
      <c r="AU524" s="618"/>
      <c r="AW524" s="230"/>
      <c r="BB524" s="619"/>
      <c r="BC524" s="619"/>
    </row>
    <row r="525" spans="8:55" s="616" customFormat="1">
      <c r="H525" s="230"/>
      <c r="J525" s="617"/>
      <c r="L525" s="617"/>
      <c r="Q525" s="617"/>
      <c r="R525" s="615"/>
      <c r="AA525" s="618"/>
      <c r="AB525" s="167"/>
      <c r="AD525" s="618"/>
      <c r="AE525" s="167"/>
      <c r="AU525" s="618"/>
      <c r="AW525" s="230"/>
      <c r="BB525" s="619"/>
      <c r="BC525" s="619"/>
    </row>
    <row r="526" spans="8:55" s="616" customFormat="1">
      <c r="H526" s="230"/>
      <c r="J526" s="617"/>
      <c r="L526" s="617"/>
      <c r="Q526" s="617"/>
      <c r="R526" s="615"/>
      <c r="AA526" s="618"/>
      <c r="AB526" s="167"/>
      <c r="AD526" s="618"/>
      <c r="AE526" s="167"/>
      <c r="AU526" s="618"/>
      <c r="AW526" s="230"/>
      <c r="BB526" s="619"/>
      <c r="BC526" s="619"/>
    </row>
    <row r="527" spans="8:55" s="616" customFormat="1">
      <c r="H527" s="230"/>
      <c r="J527" s="617"/>
      <c r="L527" s="617"/>
      <c r="Q527" s="617"/>
      <c r="R527" s="615"/>
      <c r="AA527" s="618"/>
      <c r="AB527" s="167"/>
      <c r="AD527" s="618"/>
      <c r="AE527" s="167"/>
      <c r="AU527" s="618"/>
      <c r="AW527" s="230"/>
      <c r="BB527" s="619"/>
      <c r="BC527" s="619"/>
    </row>
    <row r="528" spans="8:55" s="616" customFormat="1">
      <c r="H528" s="230"/>
      <c r="J528" s="617"/>
      <c r="L528" s="617"/>
      <c r="Q528" s="617"/>
      <c r="R528" s="615"/>
      <c r="AA528" s="618"/>
      <c r="AB528" s="167"/>
      <c r="AD528" s="618"/>
      <c r="AE528" s="167"/>
      <c r="AU528" s="618"/>
      <c r="AW528" s="230"/>
      <c r="BB528" s="619"/>
      <c r="BC528" s="619"/>
    </row>
    <row r="529" spans="8:55" s="616" customFormat="1">
      <c r="H529" s="230"/>
      <c r="J529" s="617"/>
      <c r="L529" s="617"/>
      <c r="Q529" s="617"/>
      <c r="R529" s="615"/>
      <c r="AA529" s="618"/>
      <c r="AB529" s="167"/>
      <c r="AD529" s="618"/>
      <c r="AE529" s="167"/>
      <c r="AU529" s="618"/>
      <c r="AW529" s="230"/>
      <c r="BB529" s="619"/>
      <c r="BC529" s="619"/>
    </row>
    <row r="530" spans="8:55" s="616" customFormat="1">
      <c r="H530" s="230"/>
      <c r="J530" s="617"/>
      <c r="L530" s="617"/>
      <c r="Q530" s="617"/>
      <c r="R530" s="615"/>
      <c r="AA530" s="618"/>
      <c r="AB530" s="167"/>
      <c r="AD530" s="618"/>
      <c r="AE530" s="167"/>
      <c r="AU530" s="618"/>
      <c r="AW530" s="230"/>
      <c r="BB530" s="619"/>
      <c r="BC530" s="619"/>
    </row>
    <row r="531" spans="8:55" s="616" customFormat="1">
      <c r="H531" s="230"/>
      <c r="J531" s="617"/>
      <c r="L531" s="617"/>
      <c r="Q531" s="617"/>
      <c r="R531" s="615"/>
      <c r="AA531" s="618"/>
      <c r="AB531" s="167"/>
      <c r="AD531" s="618"/>
      <c r="AE531" s="167"/>
      <c r="AU531" s="618"/>
      <c r="AW531" s="230"/>
      <c r="BB531" s="619"/>
      <c r="BC531" s="619"/>
    </row>
    <row r="532" spans="8:55" s="616" customFormat="1">
      <c r="H532" s="230"/>
      <c r="J532" s="617"/>
      <c r="L532" s="617"/>
      <c r="Q532" s="617"/>
      <c r="R532" s="615"/>
      <c r="AA532" s="618"/>
      <c r="AB532" s="167"/>
      <c r="AD532" s="618"/>
      <c r="AE532" s="167"/>
      <c r="AU532" s="618"/>
      <c r="AW532" s="230"/>
      <c r="BB532" s="619"/>
      <c r="BC532" s="619"/>
    </row>
    <row r="533" spans="8:55" s="616" customFormat="1">
      <c r="H533" s="230"/>
      <c r="J533" s="617"/>
      <c r="L533" s="617"/>
      <c r="Q533" s="617"/>
      <c r="R533" s="615"/>
      <c r="AA533" s="618"/>
      <c r="AB533" s="167"/>
      <c r="AD533" s="618"/>
      <c r="AE533" s="167"/>
      <c r="AU533" s="618"/>
      <c r="AW533" s="230"/>
      <c r="BB533" s="619"/>
      <c r="BC533" s="619"/>
    </row>
    <row r="534" spans="8:55" s="616" customFormat="1">
      <c r="H534" s="230"/>
      <c r="J534" s="617"/>
      <c r="L534" s="617"/>
      <c r="Q534" s="617"/>
      <c r="R534" s="615"/>
      <c r="AA534" s="618"/>
      <c r="AB534" s="167"/>
      <c r="AD534" s="618"/>
      <c r="AE534" s="167"/>
      <c r="AU534" s="618"/>
      <c r="AW534" s="230"/>
      <c r="BB534" s="619"/>
      <c r="BC534" s="619"/>
    </row>
    <row r="535" spans="8:55" s="616" customFormat="1">
      <c r="H535" s="230"/>
      <c r="J535" s="617"/>
      <c r="L535" s="617"/>
      <c r="Q535" s="617"/>
      <c r="R535" s="615"/>
      <c r="AA535" s="618"/>
      <c r="AB535" s="167"/>
      <c r="AD535" s="618"/>
      <c r="AE535" s="167"/>
      <c r="AU535" s="618"/>
      <c r="AW535" s="230"/>
      <c r="BB535" s="619"/>
      <c r="BC535" s="619"/>
    </row>
    <row r="536" spans="8:55" s="616" customFormat="1">
      <c r="H536" s="230"/>
      <c r="J536" s="617"/>
      <c r="L536" s="617"/>
      <c r="Q536" s="617"/>
      <c r="R536" s="615"/>
      <c r="AA536" s="618"/>
      <c r="AB536" s="167"/>
      <c r="AD536" s="618"/>
      <c r="AE536" s="167"/>
      <c r="AU536" s="618"/>
      <c r="AW536" s="230"/>
      <c r="BB536" s="619"/>
      <c r="BC536" s="619"/>
    </row>
    <row r="537" spans="8:55" s="616" customFormat="1">
      <c r="H537" s="230"/>
      <c r="J537" s="617"/>
      <c r="L537" s="617"/>
      <c r="Q537" s="617"/>
      <c r="R537" s="615"/>
      <c r="AA537" s="618"/>
      <c r="AB537" s="167"/>
      <c r="AD537" s="618"/>
      <c r="AE537" s="167"/>
      <c r="AU537" s="618"/>
      <c r="AW537" s="230"/>
      <c r="BB537" s="619"/>
      <c r="BC537" s="619"/>
    </row>
    <row r="538" spans="8:55" s="616" customFormat="1">
      <c r="H538" s="230"/>
      <c r="J538" s="617"/>
      <c r="L538" s="617"/>
      <c r="Q538" s="617"/>
      <c r="R538" s="615"/>
      <c r="AA538" s="618"/>
      <c r="AB538" s="167"/>
      <c r="AD538" s="618"/>
      <c r="AE538" s="167"/>
      <c r="AU538" s="618"/>
      <c r="AW538" s="230"/>
      <c r="BB538" s="619"/>
      <c r="BC538" s="619"/>
    </row>
    <row r="539" spans="8:55" s="616" customFormat="1">
      <c r="H539" s="230"/>
      <c r="J539" s="617"/>
      <c r="L539" s="617"/>
      <c r="Q539" s="617"/>
      <c r="R539" s="615"/>
      <c r="AA539" s="618"/>
      <c r="AB539" s="167"/>
      <c r="AD539" s="618"/>
      <c r="AE539" s="167"/>
      <c r="AU539" s="618"/>
      <c r="AW539" s="230"/>
      <c r="BB539" s="619"/>
      <c r="BC539" s="619"/>
    </row>
    <row r="540" spans="8:55" s="616" customFormat="1">
      <c r="H540" s="230"/>
      <c r="J540" s="617"/>
      <c r="L540" s="617"/>
      <c r="Q540" s="617"/>
      <c r="R540" s="615"/>
      <c r="AA540" s="618"/>
      <c r="AB540" s="167"/>
      <c r="AD540" s="618"/>
      <c r="AE540" s="167"/>
      <c r="AU540" s="618"/>
      <c r="AW540" s="230"/>
      <c r="BB540" s="619"/>
      <c r="BC540" s="619"/>
    </row>
    <row r="541" spans="8:55" s="616" customFormat="1">
      <c r="H541" s="230"/>
      <c r="J541" s="617"/>
      <c r="L541" s="617"/>
      <c r="Q541" s="617"/>
      <c r="R541" s="615"/>
      <c r="AA541" s="618"/>
      <c r="AB541" s="167"/>
      <c r="AD541" s="618"/>
      <c r="AE541" s="167"/>
      <c r="AU541" s="618"/>
      <c r="AW541" s="230"/>
      <c r="BB541" s="619"/>
      <c r="BC541" s="619"/>
    </row>
    <row r="542" spans="8:55" s="616" customFormat="1">
      <c r="H542" s="230"/>
      <c r="J542" s="617"/>
      <c r="L542" s="617"/>
      <c r="Q542" s="617"/>
      <c r="R542" s="615"/>
      <c r="AA542" s="618"/>
      <c r="AB542" s="167"/>
      <c r="AD542" s="618"/>
      <c r="AE542" s="167"/>
      <c r="AU542" s="618"/>
      <c r="AW542" s="230"/>
      <c r="BB542" s="619"/>
      <c r="BC542" s="619"/>
    </row>
    <row r="543" spans="8:55" s="616" customFormat="1">
      <c r="H543" s="230"/>
      <c r="J543" s="617"/>
      <c r="L543" s="617"/>
      <c r="Q543" s="617"/>
      <c r="R543" s="615"/>
      <c r="AA543" s="618"/>
      <c r="AB543" s="167"/>
      <c r="AD543" s="618"/>
      <c r="AE543" s="167"/>
      <c r="AU543" s="618"/>
      <c r="AW543" s="230"/>
      <c r="BB543" s="619"/>
      <c r="BC543" s="619"/>
    </row>
    <row r="544" spans="8:55" s="616" customFormat="1">
      <c r="H544" s="230"/>
      <c r="J544" s="617"/>
      <c r="L544" s="617"/>
      <c r="Q544" s="617"/>
      <c r="R544" s="615"/>
      <c r="AA544" s="618"/>
      <c r="AB544" s="167"/>
      <c r="AD544" s="618"/>
      <c r="AE544" s="167"/>
      <c r="AU544" s="618"/>
      <c r="AW544" s="230"/>
      <c r="BB544" s="619"/>
      <c r="BC544" s="619"/>
    </row>
    <row r="545" spans="8:55" s="616" customFormat="1">
      <c r="H545" s="230"/>
      <c r="J545" s="617"/>
      <c r="L545" s="617"/>
      <c r="Q545" s="617"/>
      <c r="R545" s="615"/>
      <c r="AA545" s="618"/>
      <c r="AB545" s="167"/>
      <c r="AD545" s="618"/>
      <c r="AE545" s="167"/>
      <c r="AU545" s="618"/>
      <c r="AW545" s="230"/>
      <c r="BB545" s="619"/>
      <c r="BC545" s="619"/>
    </row>
    <row r="546" spans="8:55" s="616" customFormat="1">
      <c r="H546" s="230"/>
      <c r="J546" s="617"/>
      <c r="L546" s="617"/>
      <c r="Q546" s="617"/>
      <c r="R546" s="615"/>
      <c r="AA546" s="618"/>
      <c r="AB546" s="167"/>
      <c r="AD546" s="618"/>
      <c r="AE546" s="167"/>
      <c r="AU546" s="618"/>
      <c r="AW546" s="230"/>
      <c r="BB546" s="619"/>
      <c r="BC546" s="619"/>
    </row>
    <row r="547" spans="8:55" s="616" customFormat="1">
      <c r="H547" s="230"/>
      <c r="J547" s="617"/>
      <c r="L547" s="617"/>
      <c r="Q547" s="617"/>
      <c r="R547" s="615"/>
      <c r="AA547" s="618"/>
      <c r="AB547" s="167"/>
      <c r="AD547" s="618"/>
      <c r="AE547" s="167"/>
      <c r="AU547" s="618"/>
      <c r="AW547" s="230"/>
      <c r="BB547" s="619"/>
      <c r="BC547" s="619"/>
    </row>
    <row r="548" spans="8:55" s="616" customFormat="1">
      <c r="H548" s="230"/>
      <c r="J548" s="617"/>
      <c r="L548" s="617"/>
      <c r="Q548" s="617"/>
      <c r="R548" s="615"/>
      <c r="AA548" s="618"/>
      <c r="AB548" s="167"/>
      <c r="AD548" s="618"/>
      <c r="AE548" s="167"/>
      <c r="AU548" s="618"/>
      <c r="AW548" s="230"/>
      <c r="BB548" s="619"/>
      <c r="BC548" s="619"/>
    </row>
    <row r="549" spans="8:55" s="616" customFormat="1">
      <c r="H549" s="230"/>
      <c r="J549" s="617"/>
      <c r="L549" s="617"/>
      <c r="Q549" s="617"/>
      <c r="R549" s="615"/>
      <c r="AA549" s="618"/>
      <c r="AB549" s="167"/>
      <c r="AD549" s="618"/>
      <c r="AE549" s="167"/>
      <c r="AU549" s="618"/>
      <c r="AW549" s="230"/>
      <c r="BB549" s="619"/>
      <c r="BC549" s="619"/>
    </row>
    <row r="550" spans="8:55" s="616" customFormat="1">
      <c r="H550" s="230"/>
      <c r="J550" s="617"/>
      <c r="L550" s="617"/>
      <c r="Q550" s="617"/>
      <c r="R550" s="615"/>
      <c r="AA550" s="618"/>
      <c r="AB550" s="167"/>
      <c r="AD550" s="618"/>
      <c r="AE550" s="167"/>
      <c r="AU550" s="618"/>
      <c r="AW550" s="230"/>
      <c r="BB550" s="619"/>
      <c r="BC550" s="619"/>
    </row>
    <row r="551" spans="8:55" s="616" customFormat="1">
      <c r="H551" s="230"/>
      <c r="J551" s="617"/>
      <c r="L551" s="617"/>
      <c r="Q551" s="617"/>
      <c r="R551" s="615"/>
      <c r="AA551" s="618"/>
      <c r="AB551" s="167"/>
      <c r="AD551" s="618"/>
      <c r="AE551" s="167"/>
      <c r="AU551" s="618"/>
      <c r="AW551" s="230"/>
      <c r="BB551" s="619"/>
      <c r="BC551" s="619"/>
    </row>
    <row r="552" spans="8:55" s="616" customFormat="1">
      <c r="H552" s="230"/>
      <c r="J552" s="617"/>
      <c r="L552" s="617"/>
      <c r="Q552" s="617"/>
      <c r="R552" s="615"/>
      <c r="AA552" s="618"/>
      <c r="AB552" s="167"/>
      <c r="AD552" s="618"/>
      <c r="AE552" s="167"/>
      <c r="AU552" s="618"/>
      <c r="AW552" s="230"/>
      <c r="BB552" s="619"/>
      <c r="BC552" s="619"/>
    </row>
    <row r="553" spans="8:55" s="616" customFormat="1">
      <c r="H553" s="230"/>
      <c r="J553" s="617"/>
      <c r="L553" s="617"/>
      <c r="Q553" s="617"/>
      <c r="R553" s="615"/>
      <c r="AA553" s="618"/>
      <c r="AB553" s="167"/>
      <c r="AD553" s="618"/>
      <c r="AE553" s="167"/>
      <c r="AU553" s="618"/>
      <c r="AW553" s="230"/>
      <c r="BB553" s="619"/>
      <c r="BC553" s="619"/>
    </row>
    <row r="554" spans="8:55" s="616" customFormat="1">
      <c r="H554" s="230"/>
      <c r="J554" s="617"/>
      <c r="L554" s="617"/>
      <c r="Q554" s="617"/>
      <c r="R554" s="615"/>
      <c r="AA554" s="618"/>
      <c r="AB554" s="167"/>
      <c r="AD554" s="618"/>
      <c r="AE554" s="167"/>
      <c r="AU554" s="618"/>
      <c r="AW554" s="230"/>
      <c r="BB554" s="619"/>
      <c r="BC554" s="619"/>
    </row>
    <row r="555" spans="8:55" s="616" customFormat="1">
      <c r="H555" s="230"/>
      <c r="J555" s="617"/>
      <c r="L555" s="617"/>
      <c r="Q555" s="617"/>
      <c r="R555" s="615"/>
      <c r="AA555" s="618"/>
      <c r="AB555" s="167"/>
      <c r="AD555" s="618"/>
      <c r="AE555" s="167"/>
      <c r="AU555" s="618"/>
      <c r="AW555" s="230"/>
      <c r="BB555" s="619"/>
      <c r="BC555" s="619"/>
    </row>
    <row r="556" spans="8:55" s="616" customFormat="1">
      <c r="H556" s="230"/>
      <c r="J556" s="617"/>
      <c r="L556" s="617"/>
      <c r="Q556" s="617"/>
      <c r="R556" s="615"/>
      <c r="AA556" s="618"/>
      <c r="AB556" s="167"/>
      <c r="AD556" s="618"/>
      <c r="AE556" s="167"/>
      <c r="AU556" s="618"/>
      <c r="AW556" s="230"/>
      <c r="BB556" s="619"/>
      <c r="BC556" s="619"/>
    </row>
    <row r="557" spans="8:55" s="616" customFormat="1">
      <c r="H557" s="230"/>
      <c r="J557" s="617"/>
      <c r="L557" s="617"/>
      <c r="Q557" s="617"/>
      <c r="R557" s="615"/>
      <c r="AA557" s="618"/>
      <c r="AB557" s="167"/>
      <c r="AD557" s="618"/>
      <c r="AE557" s="167"/>
      <c r="AU557" s="618"/>
      <c r="AW557" s="230"/>
      <c r="BB557" s="619"/>
      <c r="BC557" s="619"/>
    </row>
    <row r="558" spans="8:55" s="616" customFormat="1">
      <c r="H558" s="230"/>
      <c r="J558" s="617"/>
      <c r="L558" s="617"/>
      <c r="Q558" s="617"/>
      <c r="R558" s="615"/>
      <c r="AA558" s="618"/>
      <c r="AB558" s="167"/>
      <c r="AD558" s="618"/>
      <c r="AE558" s="167"/>
      <c r="AU558" s="618"/>
      <c r="AW558" s="230"/>
      <c r="BB558" s="619"/>
      <c r="BC558" s="619"/>
    </row>
    <row r="559" spans="8:55" s="616" customFormat="1">
      <c r="H559" s="230"/>
      <c r="J559" s="617"/>
      <c r="L559" s="617"/>
      <c r="Q559" s="617"/>
      <c r="R559" s="615"/>
      <c r="AA559" s="618"/>
      <c r="AB559" s="167"/>
      <c r="AD559" s="618"/>
      <c r="AE559" s="167"/>
      <c r="AU559" s="618"/>
      <c r="AW559" s="230"/>
      <c r="BB559" s="619"/>
      <c r="BC559" s="619"/>
    </row>
    <row r="560" spans="8:55" s="616" customFormat="1">
      <c r="H560" s="230"/>
      <c r="J560" s="617"/>
      <c r="L560" s="617"/>
      <c r="Q560" s="617"/>
      <c r="R560" s="615"/>
      <c r="AA560" s="618"/>
      <c r="AB560" s="167"/>
      <c r="AD560" s="618"/>
      <c r="AE560" s="167"/>
      <c r="AU560" s="618"/>
      <c r="AW560" s="230"/>
      <c r="BB560" s="619"/>
      <c r="BC560" s="619"/>
    </row>
    <row r="561" spans="8:55" s="616" customFormat="1">
      <c r="H561" s="230"/>
      <c r="J561" s="617"/>
      <c r="L561" s="617"/>
      <c r="Q561" s="617"/>
      <c r="R561" s="615"/>
      <c r="AA561" s="618"/>
      <c r="AB561" s="167"/>
      <c r="AD561" s="618"/>
      <c r="AE561" s="167"/>
      <c r="AU561" s="618"/>
      <c r="AW561" s="230"/>
      <c r="BB561" s="619"/>
      <c r="BC561" s="619"/>
    </row>
    <row r="562" spans="8:55" s="616" customFormat="1">
      <c r="H562" s="230"/>
      <c r="J562" s="617"/>
      <c r="L562" s="617"/>
      <c r="Q562" s="617"/>
      <c r="R562" s="615"/>
      <c r="AA562" s="618"/>
      <c r="AB562" s="167"/>
      <c r="AD562" s="618"/>
      <c r="AE562" s="167"/>
      <c r="AU562" s="618"/>
      <c r="AW562" s="230"/>
      <c r="BB562" s="619"/>
      <c r="BC562" s="619"/>
    </row>
    <row r="563" spans="8:55" s="616" customFormat="1">
      <c r="H563" s="230"/>
      <c r="J563" s="617"/>
      <c r="L563" s="617"/>
      <c r="Q563" s="617"/>
      <c r="R563" s="615"/>
      <c r="AA563" s="618"/>
      <c r="AB563" s="167"/>
      <c r="AD563" s="618"/>
      <c r="AE563" s="167"/>
      <c r="AU563" s="618"/>
      <c r="AW563" s="230"/>
      <c r="BB563" s="619"/>
      <c r="BC563" s="619"/>
    </row>
    <row r="564" spans="8:55" s="616" customFormat="1">
      <c r="H564" s="230"/>
      <c r="J564" s="617"/>
      <c r="L564" s="617"/>
      <c r="Q564" s="617"/>
      <c r="R564" s="615"/>
      <c r="AA564" s="618"/>
      <c r="AB564" s="167"/>
      <c r="AD564" s="618"/>
      <c r="AE564" s="167"/>
      <c r="AU564" s="618"/>
      <c r="AW564" s="230"/>
      <c r="BB564" s="619"/>
      <c r="BC564" s="619"/>
    </row>
    <row r="565" spans="8:55" s="616" customFormat="1">
      <c r="H565" s="230"/>
      <c r="J565" s="617"/>
      <c r="L565" s="617"/>
      <c r="Q565" s="617"/>
      <c r="R565" s="615"/>
      <c r="AA565" s="618"/>
      <c r="AB565" s="167"/>
      <c r="AD565" s="618"/>
      <c r="AE565" s="167"/>
      <c r="AU565" s="618"/>
      <c r="AW565" s="230"/>
      <c r="BB565" s="619"/>
      <c r="BC565" s="619"/>
    </row>
    <row r="566" spans="8:55" s="616" customFormat="1">
      <c r="H566" s="230"/>
      <c r="J566" s="617"/>
      <c r="L566" s="617"/>
      <c r="Q566" s="617"/>
      <c r="R566" s="615"/>
      <c r="AA566" s="618"/>
      <c r="AB566" s="167"/>
      <c r="AD566" s="618"/>
      <c r="AE566" s="167"/>
      <c r="AU566" s="618"/>
      <c r="AW566" s="230"/>
      <c r="BB566" s="619"/>
      <c r="BC566" s="619"/>
    </row>
    <row r="567" spans="8:55" s="616" customFormat="1">
      <c r="H567" s="230"/>
      <c r="J567" s="617"/>
      <c r="L567" s="617"/>
      <c r="Q567" s="617"/>
      <c r="R567" s="615"/>
      <c r="AA567" s="618"/>
      <c r="AB567" s="167"/>
      <c r="AD567" s="618"/>
      <c r="AE567" s="167"/>
      <c r="AU567" s="618"/>
      <c r="AW567" s="230"/>
      <c r="BB567" s="619"/>
      <c r="BC567" s="619"/>
    </row>
    <row r="568" spans="8:55" s="616" customFormat="1">
      <c r="H568" s="230"/>
      <c r="J568" s="617"/>
      <c r="L568" s="617"/>
      <c r="Q568" s="617"/>
      <c r="R568" s="615"/>
      <c r="AA568" s="618"/>
      <c r="AB568" s="167"/>
      <c r="AD568" s="618"/>
      <c r="AE568" s="167"/>
      <c r="AU568" s="618"/>
      <c r="AW568" s="230"/>
      <c r="BB568" s="619"/>
      <c r="BC568" s="619"/>
    </row>
    <row r="569" spans="8:55" s="616" customFormat="1">
      <c r="H569" s="230"/>
      <c r="J569" s="617"/>
      <c r="L569" s="617"/>
      <c r="Q569" s="617"/>
      <c r="R569" s="615"/>
      <c r="AA569" s="618"/>
      <c r="AB569" s="167"/>
      <c r="AD569" s="618"/>
      <c r="AE569" s="167"/>
      <c r="AU569" s="618"/>
      <c r="AW569" s="230"/>
      <c r="BB569" s="619"/>
      <c r="BC569" s="619"/>
    </row>
    <row r="570" spans="8:55" s="616" customFormat="1">
      <c r="H570" s="230"/>
      <c r="J570" s="617"/>
      <c r="L570" s="617"/>
      <c r="Q570" s="617"/>
      <c r="R570" s="615"/>
      <c r="AA570" s="618"/>
      <c r="AB570" s="167"/>
      <c r="AD570" s="618"/>
      <c r="AE570" s="167"/>
      <c r="AU570" s="618"/>
      <c r="AW570" s="230"/>
      <c r="BB570" s="619"/>
      <c r="BC570" s="619"/>
    </row>
    <row r="571" spans="8:55" s="616" customFormat="1">
      <c r="H571" s="230"/>
      <c r="J571" s="617"/>
      <c r="L571" s="617"/>
      <c r="Q571" s="617"/>
      <c r="R571" s="615"/>
      <c r="AA571" s="618"/>
      <c r="AB571" s="167"/>
      <c r="AD571" s="618"/>
      <c r="AE571" s="167"/>
      <c r="AU571" s="618"/>
      <c r="AW571" s="230"/>
      <c r="BB571" s="619"/>
      <c r="BC571" s="619"/>
    </row>
    <row r="572" spans="8:55" s="616" customFormat="1">
      <c r="H572" s="230"/>
      <c r="J572" s="617"/>
      <c r="L572" s="617"/>
      <c r="Q572" s="617"/>
      <c r="R572" s="615"/>
      <c r="AA572" s="618"/>
      <c r="AB572" s="167"/>
      <c r="AD572" s="618"/>
      <c r="AE572" s="167"/>
      <c r="AU572" s="618"/>
      <c r="AW572" s="230"/>
      <c r="BB572" s="619"/>
      <c r="BC572" s="619"/>
    </row>
    <row r="573" spans="8:55" s="616" customFormat="1">
      <c r="H573" s="230"/>
      <c r="J573" s="617"/>
      <c r="L573" s="617"/>
      <c r="Q573" s="617"/>
      <c r="R573" s="615"/>
      <c r="AA573" s="618"/>
      <c r="AB573" s="167"/>
      <c r="AD573" s="618"/>
      <c r="AE573" s="167"/>
      <c r="AU573" s="618"/>
      <c r="AW573" s="230"/>
      <c r="BB573" s="619"/>
      <c r="BC573" s="619"/>
    </row>
    <row r="574" spans="8:55" s="616" customFormat="1">
      <c r="H574" s="230"/>
      <c r="J574" s="617"/>
      <c r="L574" s="617"/>
      <c r="Q574" s="617"/>
      <c r="R574" s="615"/>
      <c r="AA574" s="618"/>
      <c r="AB574" s="167"/>
      <c r="AD574" s="618"/>
      <c r="AE574" s="167"/>
      <c r="AU574" s="618"/>
      <c r="AW574" s="230"/>
      <c r="BB574" s="619"/>
      <c r="BC574" s="619"/>
    </row>
    <row r="575" spans="8:55" s="616" customFormat="1">
      <c r="H575" s="230"/>
      <c r="J575" s="617"/>
      <c r="L575" s="617"/>
      <c r="Q575" s="617"/>
      <c r="R575" s="615"/>
      <c r="AA575" s="618"/>
      <c r="AB575" s="167"/>
      <c r="AD575" s="618"/>
      <c r="AE575" s="167"/>
      <c r="AU575" s="618"/>
      <c r="AW575" s="230"/>
      <c r="BB575" s="619"/>
      <c r="BC575" s="619"/>
    </row>
    <row r="576" spans="8:55" s="616" customFormat="1">
      <c r="H576" s="230"/>
      <c r="J576" s="617"/>
      <c r="L576" s="617"/>
      <c r="Q576" s="617"/>
      <c r="R576" s="615"/>
      <c r="AA576" s="618"/>
      <c r="AB576" s="167"/>
      <c r="AD576" s="618"/>
      <c r="AE576" s="167"/>
      <c r="AU576" s="618"/>
      <c r="AW576" s="230"/>
      <c r="BB576" s="619"/>
      <c r="BC576" s="619"/>
    </row>
    <row r="577" spans="8:55" s="616" customFormat="1">
      <c r="H577" s="230"/>
      <c r="J577" s="617"/>
      <c r="L577" s="617"/>
      <c r="Q577" s="617"/>
      <c r="R577" s="615"/>
      <c r="AA577" s="618"/>
      <c r="AB577" s="167"/>
      <c r="AD577" s="618"/>
      <c r="AE577" s="167"/>
      <c r="AU577" s="618"/>
      <c r="AW577" s="230"/>
      <c r="BB577" s="619"/>
      <c r="BC577" s="619"/>
    </row>
    <row r="578" spans="8:55" s="616" customFormat="1">
      <c r="H578" s="230"/>
      <c r="J578" s="617"/>
      <c r="L578" s="617"/>
      <c r="Q578" s="617"/>
      <c r="R578" s="615"/>
      <c r="AA578" s="618"/>
      <c r="AB578" s="167"/>
      <c r="AD578" s="618"/>
      <c r="AE578" s="167"/>
      <c r="AU578" s="618"/>
      <c r="AW578" s="230"/>
      <c r="BB578" s="619"/>
      <c r="BC578" s="619"/>
    </row>
    <row r="579" spans="8:55" s="616" customFormat="1">
      <c r="H579" s="230"/>
      <c r="J579" s="617"/>
      <c r="L579" s="617"/>
      <c r="Q579" s="617"/>
      <c r="R579" s="615"/>
      <c r="AA579" s="618"/>
      <c r="AB579" s="167"/>
      <c r="AD579" s="618"/>
      <c r="AE579" s="167"/>
      <c r="AU579" s="618"/>
      <c r="AW579" s="230"/>
      <c r="BB579" s="619"/>
      <c r="BC579" s="619"/>
    </row>
    <row r="580" spans="8:55" s="616" customFormat="1">
      <c r="H580" s="230"/>
      <c r="J580" s="617"/>
      <c r="L580" s="617"/>
      <c r="Q580" s="617"/>
      <c r="R580" s="615"/>
      <c r="AA580" s="618"/>
      <c r="AB580" s="167"/>
      <c r="AD580" s="618"/>
      <c r="AE580" s="167"/>
      <c r="AU580" s="618"/>
      <c r="AW580" s="230"/>
      <c r="BB580" s="619"/>
      <c r="BC580" s="619"/>
    </row>
    <row r="581" spans="8:55" s="616" customFormat="1">
      <c r="H581" s="230"/>
      <c r="J581" s="617"/>
      <c r="L581" s="617"/>
      <c r="Q581" s="617"/>
      <c r="R581" s="615"/>
      <c r="AA581" s="618"/>
      <c r="AB581" s="167"/>
      <c r="AD581" s="618"/>
      <c r="AE581" s="167"/>
      <c r="AU581" s="618"/>
      <c r="AW581" s="230"/>
      <c r="BB581" s="619"/>
      <c r="BC581" s="619"/>
    </row>
    <row r="582" spans="8:55" s="616" customFormat="1">
      <c r="H582" s="230"/>
      <c r="J582" s="617"/>
      <c r="L582" s="617"/>
      <c r="Q582" s="617"/>
      <c r="R582" s="615"/>
      <c r="AA582" s="618"/>
      <c r="AB582" s="167"/>
      <c r="AD582" s="618"/>
      <c r="AE582" s="167"/>
      <c r="AU582" s="618"/>
      <c r="AW582" s="230"/>
      <c r="BB582" s="619"/>
      <c r="BC582" s="619"/>
    </row>
    <row r="583" spans="8:55" s="616" customFormat="1">
      <c r="H583" s="230"/>
      <c r="J583" s="617"/>
      <c r="L583" s="617"/>
      <c r="Q583" s="617"/>
      <c r="R583" s="615"/>
      <c r="AA583" s="618"/>
      <c r="AB583" s="167"/>
      <c r="AD583" s="618"/>
      <c r="AE583" s="167"/>
      <c r="AU583" s="618"/>
      <c r="AW583" s="230"/>
      <c r="BB583" s="619"/>
      <c r="BC583" s="619"/>
    </row>
    <row r="584" spans="8:55" s="616" customFormat="1">
      <c r="H584" s="230"/>
      <c r="J584" s="617"/>
      <c r="L584" s="617"/>
      <c r="Q584" s="617"/>
      <c r="R584" s="615"/>
      <c r="AA584" s="618"/>
      <c r="AB584" s="167"/>
      <c r="AD584" s="618"/>
      <c r="AE584" s="167"/>
      <c r="AU584" s="618"/>
      <c r="AW584" s="230"/>
      <c r="BB584" s="619"/>
      <c r="BC584" s="619"/>
    </row>
    <row r="585" spans="8:55" s="616" customFormat="1">
      <c r="H585" s="230"/>
      <c r="J585" s="617"/>
      <c r="L585" s="617"/>
      <c r="Q585" s="617"/>
      <c r="R585" s="615"/>
      <c r="AA585" s="618"/>
      <c r="AB585" s="167"/>
      <c r="AD585" s="618"/>
      <c r="AE585" s="167"/>
      <c r="AU585" s="618"/>
      <c r="AW585" s="230"/>
      <c r="BB585" s="619"/>
      <c r="BC585" s="619"/>
    </row>
    <row r="586" spans="8:55" s="616" customFormat="1">
      <c r="H586" s="230"/>
      <c r="J586" s="617"/>
      <c r="L586" s="617"/>
      <c r="Q586" s="617"/>
      <c r="R586" s="615"/>
      <c r="AA586" s="618"/>
      <c r="AB586" s="167"/>
      <c r="AD586" s="618"/>
      <c r="AE586" s="167"/>
      <c r="AU586" s="618"/>
      <c r="AW586" s="230"/>
      <c r="BB586" s="619"/>
      <c r="BC586" s="619"/>
    </row>
    <row r="587" spans="8:55" s="616" customFormat="1">
      <c r="H587" s="230"/>
      <c r="J587" s="617"/>
      <c r="L587" s="617"/>
      <c r="Q587" s="617"/>
      <c r="R587" s="615"/>
      <c r="AA587" s="618"/>
      <c r="AB587" s="167"/>
      <c r="AD587" s="618"/>
      <c r="AE587" s="167"/>
      <c r="AU587" s="618"/>
      <c r="AW587" s="230"/>
      <c r="BB587" s="619"/>
      <c r="BC587" s="619"/>
    </row>
    <row r="588" spans="8:55" s="616" customFormat="1">
      <c r="H588" s="230"/>
      <c r="J588" s="617"/>
      <c r="L588" s="617"/>
      <c r="Q588" s="617"/>
      <c r="R588" s="615"/>
      <c r="AA588" s="618"/>
      <c r="AB588" s="167"/>
      <c r="AD588" s="618"/>
      <c r="AE588" s="167"/>
      <c r="AU588" s="618"/>
      <c r="AW588" s="230"/>
      <c r="BB588" s="619"/>
      <c r="BC588" s="619"/>
    </row>
    <row r="589" spans="8:55" s="616" customFormat="1">
      <c r="H589" s="230"/>
      <c r="J589" s="617"/>
      <c r="L589" s="617"/>
      <c r="Q589" s="617"/>
      <c r="R589" s="615"/>
      <c r="AA589" s="618"/>
      <c r="AB589" s="167"/>
      <c r="AD589" s="618"/>
      <c r="AE589" s="167"/>
      <c r="AU589" s="618"/>
      <c r="AW589" s="230"/>
      <c r="BB589" s="619"/>
      <c r="BC589" s="619"/>
    </row>
    <row r="590" spans="8:55" s="616" customFormat="1">
      <c r="H590" s="230"/>
      <c r="J590" s="617"/>
      <c r="L590" s="617"/>
      <c r="Q590" s="617"/>
      <c r="R590" s="615"/>
      <c r="AA590" s="618"/>
      <c r="AB590" s="167"/>
      <c r="AD590" s="618"/>
      <c r="AE590" s="167"/>
      <c r="AU590" s="618"/>
      <c r="AW590" s="230"/>
      <c r="BB590" s="619"/>
      <c r="BC590" s="619"/>
    </row>
    <row r="591" spans="8:55" s="616" customFormat="1">
      <c r="H591" s="230"/>
      <c r="J591" s="617"/>
      <c r="L591" s="617"/>
      <c r="Q591" s="617"/>
      <c r="R591" s="615"/>
      <c r="AA591" s="618"/>
      <c r="AB591" s="167"/>
      <c r="AD591" s="618"/>
      <c r="AE591" s="167"/>
      <c r="AU591" s="618"/>
      <c r="AW591" s="230"/>
      <c r="BB591" s="619"/>
      <c r="BC591" s="619"/>
    </row>
    <row r="592" spans="8:55" s="616" customFormat="1">
      <c r="H592" s="230"/>
      <c r="J592" s="617"/>
      <c r="L592" s="617"/>
      <c r="Q592" s="617"/>
      <c r="R592" s="615"/>
      <c r="AA592" s="618"/>
      <c r="AB592" s="167"/>
      <c r="AD592" s="618"/>
      <c r="AE592" s="167"/>
      <c r="AU592" s="618"/>
      <c r="AW592" s="230"/>
      <c r="BB592" s="619"/>
      <c r="BC592" s="619"/>
    </row>
    <row r="593" spans="8:55" s="616" customFormat="1">
      <c r="H593" s="230"/>
      <c r="J593" s="617"/>
      <c r="L593" s="617"/>
      <c r="Q593" s="617"/>
      <c r="R593" s="615"/>
      <c r="AA593" s="618"/>
      <c r="AB593" s="167"/>
      <c r="AD593" s="618"/>
      <c r="AE593" s="167"/>
      <c r="AU593" s="618"/>
      <c r="AW593" s="230"/>
      <c r="BB593" s="619"/>
      <c r="BC593" s="619"/>
    </row>
    <row r="594" spans="8:55" s="616" customFormat="1">
      <c r="H594" s="230"/>
      <c r="J594" s="617"/>
      <c r="L594" s="617"/>
      <c r="Q594" s="617"/>
      <c r="R594" s="615"/>
      <c r="AA594" s="618"/>
      <c r="AB594" s="167"/>
      <c r="AD594" s="618"/>
      <c r="AE594" s="167"/>
      <c r="AU594" s="618"/>
      <c r="AW594" s="230"/>
      <c r="BB594" s="619"/>
      <c r="BC594" s="619"/>
    </row>
    <row r="595" spans="8:55" s="616" customFormat="1">
      <c r="H595" s="230"/>
      <c r="J595" s="617"/>
      <c r="L595" s="617"/>
      <c r="Q595" s="617"/>
      <c r="R595" s="615"/>
      <c r="AA595" s="618"/>
      <c r="AB595" s="167"/>
      <c r="AD595" s="618"/>
      <c r="AE595" s="167"/>
      <c r="AU595" s="618"/>
      <c r="AW595" s="230"/>
      <c r="BB595" s="619"/>
      <c r="BC595" s="619"/>
    </row>
    <row r="596" spans="8:55" s="616" customFormat="1">
      <c r="H596" s="230"/>
      <c r="J596" s="617"/>
      <c r="L596" s="617"/>
      <c r="Q596" s="617"/>
      <c r="R596" s="615"/>
      <c r="AA596" s="618"/>
      <c r="AB596" s="167"/>
      <c r="AD596" s="618"/>
      <c r="AE596" s="167"/>
      <c r="AU596" s="618"/>
      <c r="AW596" s="230"/>
      <c r="BB596" s="619"/>
      <c r="BC596" s="619"/>
    </row>
    <row r="597" spans="8:55" s="616" customFormat="1">
      <c r="H597" s="230"/>
      <c r="J597" s="617"/>
      <c r="L597" s="617"/>
      <c r="Q597" s="617"/>
      <c r="R597" s="615"/>
      <c r="AA597" s="618"/>
      <c r="AB597" s="167"/>
      <c r="AD597" s="618"/>
      <c r="AE597" s="167"/>
      <c r="AU597" s="618"/>
      <c r="AW597" s="230"/>
      <c r="BB597" s="619"/>
      <c r="BC597" s="619"/>
    </row>
    <row r="598" spans="8:55" s="616" customFormat="1">
      <c r="H598" s="230"/>
      <c r="J598" s="617"/>
      <c r="L598" s="617"/>
      <c r="Q598" s="617"/>
      <c r="R598" s="615"/>
      <c r="AA598" s="618"/>
      <c r="AB598" s="167"/>
      <c r="AD598" s="618"/>
      <c r="AE598" s="167"/>
      <c r="AU598" s="618"/>
      <c r="AW598" s="230"/>
      <c r="BB598" s="619"/>
      <c r="BC598" s="619"/>
    </row>
    <row r="599" spans="8:55" s="616" customFormat="1">
      <c r="H599" s="230"/>
      <c r="J599" s="617"/>
      <c r="L599" s="617"/>
      <c r="Q599" s="617"/>
      <c r="R599" s="615"/>
      <c r="AA599" s="618"/>
      <c r="AB599" s="167"/>
      <c r="AD599" s="618"/>
      <c r="AE599" s="167"/>
      <c r="AU599" s="618"/>
      <c r="AW599" s="230"/>
      <c r="BB599" s="619"/>
      <c r="BC599" s="619"/>
    </row>
    <row r="600" spans="8:55" s="616" customFormat="1">
      <c r="H600" s="230"/>
      <c r="J600" s="617"/>
      <c r="L600" s="617"/>
      <c r="Q600" s="617"/>
      <c r="R600" s="615"/>
      <c r="AA600" s="618"/>
      <c r="AB600" s="167"/>
      <c r="AD600" s="618"/>
      <c r="AE600" s="167"/>
      <c r="AU600" s="618"/>
      <c r="AW600" s="230"/>
      <c r="BB600" s="619"/>
      <c r="BC600" s="619"/>
    </row>
    <row r="601" spans="8:55" s="616" customFormat="1">
      <c r="H601" s="230"/>
      <c r="J601" s="617"/>
      <c r="L601" s="617"/>
      <c r="Q601" s="617"/>
      <c r="R601" s="615"/>
      <c r="AA601" s="618"/>
      <c r="AB601" s="167"/>
      <c r="AD601" s="618"/>
      <c r="AE601" s="167"/>
      <c r="AU601" s="618"/>
      <c r="AW601" s="230"/>
      <c r="BB601" s="619"/>
      <c r="BC601" s="619"/>
    </row>
    <row r="602" spans="8:55" s="616" customFormat="1">
      <c r="H602" s="230"/>
      <c r="J602" s="617"/>
      <c r="L602" s="617"/>
      <c r="Q602" s="617"/>
      <c r="R602" s="615"/>
      <c r="AA602" s="618"/>
      <c r="AB602" s="167"/>
      <c r="AD602" s="618"/>
      <c r="AE602" s="167"/>
      <c r="AU602" s="618"/>
      <c r="AW602" s="230"/>
      <c r="BB602" s="619"/>
      <c r="BC602" s="619"/>
    </row>
    <row r="603" spans="8:55" s="616" customFormat="1">
      <c r="H603" s="230"/>
      <c r="J603" s="617"/>
      <c r="L603" s="617"/>
      <c r="Q603" s="617"/>
      <c r="R603" s="615"/>
      <c r="AA603" s="618"/>
      <c r="AB603" s="167"/>
      <c r="AD603" s="618"/>
      <c r="AE603" s="167"/>
      <c r="AU603" s="618"/>
      <c r="AW603" s="230"/>
      <c r="BB603" s="619"/>
      <c r="BC603" s="619"/>
    </row>
    <row r="604" spans="8:55" s="616" customFormat="1">
      <c r="H604" s="230"/>
      <c r="J604" s="617"/>
      <c r="L604" s="617"/>
      <c r="Q604" s="617"/>
      <c r="R604" s="615"/>
      <c r="AA604" s="618"/>
      <c r="AB604" s="167"/>
      <c r="AD604" s="618"/>
      <c r="AE604" s="167"/>
      <c r="AU604" s="618"/>
      <c r="AW604" s="230"/>
      <c r="BB604" s="619"/>
      <c r="BC604" s="619"/>
    </row>
    <row r="605" spans="8:55" s="616" customFormat="1">
      <c r="H605" s="230"/>
      <c r="J605" s="617"/>
      <c r="L605" s="617"/>
      <c r="Q605" s="617"/>
      <c r="R605" s="615"/>
      <c r="AA605" s="618"/>
      <c r="AB605" s="167"/>
      <c r="AD605" s="618"/>
      <c r="AE605" s="167"/>
      <c r="AU605" s="618"/>
      <c r="AW605" s="230"/>
      <c r="BB605" s="619"/>
      <c r="BC605" s="619"/>
    </row>
    <row r="606" spans="8:55" s="616" customFormat="1">
      <c r="H606" s="230"/>
      <c r="J606" s="617"/>
      <c r="L606" s="617"/>
      <c r="Q606" s="617"/>
      <c r="R606" s="615"/>
      <c r="AA606" s="618"/>
      <c r="AB606" s="167"/>
      <c r="AD606" s="618"/>
      <c r="AE606" s="167"/>
      <c r="AU606" s="618"/>
      <c r="AW606" s="230"/>
      <c r="BB606" s="619"/>
      <c r="BC606" s="619"/>
    </row>
    <row r="607" spans="8:55" s="616" customFormat="1">
      <c r="H607" s="230"/>
      <c r="J607" s="617"/>
      <c r="L607" s="617"/>
      <c r="Q607" s="617"/>
      <c r="R607" s="615"/>
      <c r="AA607" s="618"/>
      <c r="AB607" s="167"/>
      <c r="AD607" s="618"/>
      <c r="AE607" s="167"/>
      <c r="AU607" s="618"/>
      <c r="AW607" s="230"/>
      <c r="BB607" s="619"/>
      <c r="BC607" s="619"/>
    </row>
    <row r="608" spans="8:55" s="616" customFormat="1">
      <c r="H608" s="230"/>
      <c r="J608" s="617"/>
      <c r="L608" s="617"/>
      <c r="Q608" s="617"/>
      <c r="R608" s="615"/>
      <c r="AA608" s="618"/>
      <c r="AB608" s="167"/>
      <c r="AD608" s="618"/>
      <c r="AE608" s="167"/>
      <c r="AU608" s="618"/>
      <c r="AW608" s="230"/>
      <c r="BB608" s="619"/>
      <c r="BC608" s="619"/>
    </row>
    <row r="609" spans="8:55" s="616" customFormat="1">
      <c r="H609" s="230"/>
      <c r="J609" s="617"/>
      <c r="L609" s="617"/>
      <c r="Q609" s="617"/>
      <c r="R609" s="615"/>
      <c r="AA609" s="618"/>
      <c r="AB609" s="167"/>
      <c r="AD609" s="618"/>
      <c r="AE609" s="167"/>
      <c r="AU609" s="618"/>
      <c r="AW609" s="230"/>
      <c r="BB609" s="619"/>
      <c r="BC609" s="619"/>
    </row>
    <row r="610" spans="8:55" s="616" customFormat="1">
      <c r="H610" s="230"/>
      <c r="J610" s="617"/>
      <c r="L610" s="617"/>
      <c r="Q610" s="617"/>
      <c r="R610" s="615"/>
      <c r="AA610" s="618"/>
      <c r="AB610" s="167"/>
      <c r="AD610" s="618"/>
      <c r="AE610" s="167"/>
      <c r="AU610" s="618"/>
      <c r="AW610" s="230"/>
      <c r="BB610" s="619"/>
      <c r="BC610" s="619"/>
    </row>
    <row r="611" spans="8:55" s="616" customFormat="1">
      <c r="H611" s="230"/>
      <c r="J611" s="617"/>
      <c r="L611" s="617"/>
      <c r="Q611" s="617"/>
      <c r="R611" s="615"/>
      <c r="AA611" s="618"/>
      <c r="AB611" s="167"/>
      <c r="AD611" s="618"/>
      <c r="AE611" s="167"/>
      <c r="AU611" s="618"/>
      <c r="AW611" s="230"/>
      <c r="BB611" s="619"/>
      <c r="BC611" s="619"/>
    </row>
    <row r="612" spans="8:55" s="616" customFormat="1">
      <c r="H612" s="230"/>
      <c r="J612" s="617"/>
      <c r="L612" s="617"/>
      <c r="Q612" s="617"/>
      <c r="R612" s="615"/>
      <c r="AA612" s="618"/>
      <c r="AB612" s="167"/>
      <c r="AD612" s="618"/>
      <c r="AE612" s="167"/>
      <c r="AU612" s="618"/>
      <c r="AW612" s="230"/>
      <c r="BB612" s="619"/>
      <c r="BC612" s="619"/>
    </row>
    <row r="613" spans="8:55" s="616" customFormat="1">
      <c r="H613" s="230"/>
      <c r="J613" s="617"/>
      <c r="L613" s="617"/>
      <c r="Q613" s="617"/>
      <c r="R613" s="615"/>
      <c r="AA613" s="618"/>
      <c r="AB613" s="167"/>
      <c r="AD613" s="618"/>
      <c r="AE613" s="167"/>
      <c r="AU613" s="618"/>
      <c r="AW613" s="230"/>
      <c r="BB613" s="619"/>
      <c r="BC613" s="619"/>
    </row>
    <row r="614" spans="8:55" s="616" customFormat="1">
      <c r="H614" s="230"/>
      <c r="J614" s="617"/>
      <c r="L614" s="617"/>
      <c r="Q614" s="617"/>
      <c r="R614" s="615"/>
      <c r="AA614" s="618"/>
      <c r="AB614" s="167"/>
      <c r="AD614" s="618"/>
      <c r="AE614" s="167"/>
      <c r="AU614" s="618"/>
      <c r="AW614" s="230"/>
      <c r="BB614" s="619"/>
      <c r="BC614" s="619"/>
    </row>
    <row r="615" spans="8:55" s="616" customFormat="1">
      <c r="H615" s="230"/>
      <c r="J615" s="617"/>
      <c r="L615" s="617"/>
      <c r="Q615" s="617"/>
      <c r="R615" s="615"/>
      <c r="AA615" s="618"/>
      <c r="AB615" s="167"/>
      <c r="AD615" s="618"/>
      <c r="AE615" s="167"/>
      <c r="AU615" s="618"/>
      <c r="AW615" s="230"/>
      <c r="BB615" s="619"/>
      <c r="BC615" s="619"/>
    </row>
    <row r="616" spans="8:55" s="616" customFormat="1">
      <c r="H616" s="230"/>
      <c r="J616" s="617"/>
      <c r="L616" s="617"/>
      <c r="Q616" s="617"/>
      <c r="R616" s="615"/>
      <c r="AA616" s="618"/>
      <c r="AB616" s="167"/>
      <c r="AD616" s="618"/>
      <c r="AE616" s="167"/>
      <c r="AU616" s="618"/>
      <c r="AW616" s="230"/>
      <c r="BB616" s="619"/>
      <c r="BC616" s="619"/>
    </row>
    <row r="617" spans="8:55" s="616" customFormat="1">
      <c r="H617" s="230"/>
      <c r="J617" s="617"/>
      <c r="L617" s="617"/>
      <c r="Q617" s="617"/>
      <c r="R617" s="615"/>
      <c r="AA617" s="618"/>
      <c r="AB617" s="167"/>
      <c r="AD617" s="618"/>
      <c r="AE617" s="167"/>
      <c r="AU617" s="618"/>
      <c r="AW617" s="230"/>
      <c r="BB617" s="619"/>
      <c r="BC617" s="619"/>
    </row>
    <row r="618" spans="8:55" s="616" customFormat="1">
      <c r="H618" s="230"/>
      <c r="J618" s="617"/>
      <c r="L618" s="617"/>
      <c r="Q618" s="617"/>
      <c r="R618" s="615"/>
      <c r="AA618" s="618"/>
      <c r="AB618" s="167"/>
      <c r="AD618" s="618"/>
      <c r="AE618" s="167"/>
      <c r="AU618" s="618"/>
      <c r="AW618" s="230"/>
      <c r="BB618" s="619"/>
      <c r="BC618" s="619"/>
    </row>
    <row r="619" spans="8:55" s="616" customFormat="1">
      <c r="H619" s="230"/>
      <c r="J619" s="617"/>
      <c r="L619" s="617"/>
      <c r="Q619" s="617"/>
      <c r="R619" s="615"/>
      <c r="AA619" s="618"/>
      <c r="AB619" s="167"/>
      <c r="AD619" s="618"/>
      <c r="AE619" s="167"/>
      <c r="AU619" s="618"/>
      <c r="AW619" s="230"/>
      <c r="BB619" s="619"/>
      <c r="BC619" s="619"/>
    </row>
    <row r="620" spans="8:55" s="616" customFormat="1">
      <c r="H620" s="230"/>
      <c r="J620" s="617"/>
      <c r="L620" s="617"/>
      <c r="Q620" s="617"/>
      <c r="R620" s="615"/>
      <c r="AA620" s="618"/>
      <c r="AB620" s="167"/>
      <c r="AD620" s="618"/>
      <c r="AE620" s="167"/>
      <c r="AU620" s="618"/>
      <c r="AW620" s="230"/>
      <c r="BB620" s="619"/>
      <c r="BC620" s="619"/>
    </row>
    <row r="621" spans="8:55" s="616" customFormat="1">
      <c r="H621" s="230"/>
      <c r="J621" s="617"/>
      <c r="L621" s="617"/>
      <c r="Q621" s="617"/>
      <c r="R621" s="615"/>
      <c r="AA621" s="618"/>
      <c r="AB621" s="167"/>
      <c r="AD621" s="618"/>
      <c r="AE621" s="167"/>
      <c r="AU621" s="618"/>
      <c r="AW621" s="230"/>
      <c r="BB621" s="619"/>
      <c r="BC621" s="619"/>
    </row>
    <row r="622" spans="8:55" s="616" customFormat="1">
      <c r="H622" s="230"/>
      <c r="J622" s="617"/>
      <c r="L622" s="617"/>
      <c r="Q622" s="617"/>
      <c r="R622" s="615"/>
      <c r="AA622" s="618"/>
      <c r="AB622" s="167"/>
      <c r="AD622" s="618"/>
      <c r="AE622" s="167"/>
      <c r="AU622" s="618"/>
      <c r="AW622" s="230"/>
      <c r="BB622" s="619"/>
      <c r="BC622" s="619"/>
    </row>
    <row r="623" spans="8:55" s="616" customFormat="1">
      <c r="H623" s="230"/>
      <c r="J623" s="617"/>
      <c r="L623" s="617"/>
      <c r="Q623" s="617"/>
      <c r="R623" s="615"/>
      <c r="AA623" s="618"/>
      <c r="AB623" s="167"/>
      <c r="AD623" s="618"/>
      <c r="AE623" s="167"/>
      <c r="AU623" s="618"/>
      <c r="AW623" s="230"/>
      <c r="BB623" s="619"/>
      <c r="BC623" s="619"/>
    </row>
    <row r="624" spans="8:55" s="616" customFormat="1">
      <c r="H624" s="230"/>
      <c r="J624" s="617"/>
      <c r="L624" s="617"/>
      <c r="Q624" s="617"/>
      <c r="R624" s="615"/>
      <c r="AA624" s="618"/>
      <c r="AB624" s="167"/>
      <c r="AD624" s="618"/>
      <c r="AE624" s="167"/>
      <c r="AU624" s="618"/>
      <c r="AW624" s="230"/>
      <c r="BB624" s="619"/>
      <c r="BC624" s="619"/>
    </row>
    <row r="625" spans="8:55" s="616" customFormat="1">
      <c r="H625" s="230"/>
      <c r="J625" s="617"/>
      <c r="L625" s="617"/>
      <c r="Q625" s="617"/>
      <c r="R625" s="615"/>
      <c r="AA625" s="618"/>
      <c r="AB625" s="167"/>
      <c r="AD625" s="618"/>
      <c r="AE625" s="167"/>
      <c r="AU625" s="618"/>
      <c r="AW625" s="230"/>
      <c r="BB625" s="619"/>
      <c r="BC625" s="619"/>
    </row>
    <row r="626" spans="8:55" s="616" customFormat="1">
      <c r="H626" s="230"/>
      <c r="J626" s="617"/>
      <c r="L626" s="617"/>
      <c r="Q626" s="617"/>
      <c r="R626" s="615"/>
      <c r="AA626" s="618"/>
      <c r="AB626" s="167"/>
      <c r="AD626" s="618"/>
      <c r="AE626" s="167"/>
      <c r="AU626" s="618"/>
      <c r="AW626" s="230"/>
      <c r="BB626" s="619"/>
      <c r="BC626" s="619"/>
    </row>
    <row r="627" spans="8:55" s="616" customFormat="1">
      <c r="H627" s="230"/>
      <c r="J627" s="617"/>
      <c r="L627" s="617"/>
      <c r="Q627" s="617"/>
      <c r="R627" s="615"/>
      <c r="AA627" s="618"/>
      <c r="AB627" s="167"/>
      <c r="AD627" s="618"/>
      <c r="AE627" s="167"/>
      <c r="AU627" s="618"/>
      <c r="AW627" s="230"/>
      <c r="BB627" s="619"/>
      <c r="BC627" s="619"/>
    </row>
    <row r="628" spans="8:55" s="616" customFormat="1">
      <c r="H628" s="230"/>
      <c r="J628" s="617"/>
      <c r="L628" s="617"/>
      <c r="Q628" s="617"/>
      <c r="R628" s="615"/>
      <c r="AA628" s="618"/>
      <c r="AB628" s="167"/>
      <c r="AD628" s="618"/>
      <c r="AE628" s="167"/>
      <c r="AU628" s="618"/>
      <c r="AW628" s="230"/>
      <c r="BB628" s="619"/>
      <c r="BC628" s="619"/>
    </row>
    <row r="629" spans="8:55" s="616" customFormat="1">
      <c r="H629" s="230"/>
      <c r="J629" s="617"/>
      <c r="L629" s="617"/>
      <c r="Q629" s="617"/>
      <c r="R629" s="615"/>
      <c r="AA629" s="618"/>
      <c r="AB629" s="167"/>
      <c r="AD629" s="618"/>
      <c r="AE629" s="167"/>
      <c r="AU629" s="618"/>
      <c r="AW629" s="230"/>
      <c r="BB629" s="619"/>
      <c r="BC629" s="619"/>
    </row>
    <row r="630" spans="8:55" s="616" customFormat="1">
      <c r="H630" s="230"/>
      <c r="J630" s="617"/>
      <c r="L630" s="617"/>
      <c r="Q630" s="617"/>
      <c r="R630" s="615"/>
      <c r="AA630" s="618"/>
      <c r="AB630" s="167"/>
      <c r="AD630" s="618"/>
      <c r="AE630" s="167"/>
      <c r="AU630" s="618"/>
      <c r="AW630" s="230"/>
      <c r="BB630" s="619"/>
      <c r="BC630" s="619"/>
    </row>
    <row r="631" spans="8:55" s="616" customFormat="1">
      <c r="H631" s="230"/>
      <c r="J631" s="617"/>
      <c r="L631" s="617"/>
      <c r="Q631" s="617"/>
      <c r="R631" s="615"/>
      <c r="AA631" s="618"/>
      <c r="AB631" s="167"/>
      <c r="AD631" s="618"/>
      <c r="AE631" s="167"/>
      <c r="AU631" s="618"/>
      <c r="AW631" s="230"/>
      <c r="BB631" s="619"/>
      <c r="BC631" s="619"/>
    </row>
    <row r="632" spans="8:55" s="616" customFormat="1">
      <c r="H632" s="230"/>
      <c r="J632" s="617"/>
      <c r="L632" s="617"/>
      <c r="Q632" s="617"/>
      <c r="R632" s="615"/>
      <c r="AA632" s="618"/>
      <c r="AB632" s="167"/>
      <c r="AD632" s="618"/>
      <c r="AE632" s="167"/>
      <c r="AU632" s="618"/>
      <c r="AW632" s="230"/>
      <c r="BB632" s="619"/>
      <c r="BC632" s="619"/>
    </row>
    <row r="633" spans="8:55" s="616" customFormat="1">
      <c r="H633" s="230"/>
      <c r="J633" s="617"/>
      <c r="L633" s="617"/>
      <c r="Q633" s="617"/>
      <c r="R633" s="615"/>
      <c r="AA633" s="618"/>
      <c r="AB633" s="167"/>
      <c r="AD633" s="618"/>
      <c r="AE633" s="167"/>
      <c r="AU633" s="618"/>
      <c r="AW633" s="230"/>
      <c r="BB633" s="619"/>
      <c r="BC633" s="619"/>
    </row>
    <row r="634" spans="8:55" s="616" customFormat="1">
      <c r="H634" s="230"/>
      <c r="J634" s="617"/>
      <c r="L634" s="617"/>
      <c r="Q634" s="617"/>
      <c r="R634" s="615"/>
      <c r="AA634" s="618"/>
      <c r="AB634" s="167"/>
      <c r="AD634" s="618"/>
      <c r="AE634" s="167"/>
      <c r="AU634" s="618"/>
      <c r="AW634" s="230"/>
      <c r="BB634" s="619"/>
      <c r="BC634" s="619"/>
    </row>
    <row r="635" spans="8:55" s="616" customFormat="1">
      <c r="H635" s="230"/>
      <c r="J635" s="617"/>
      <c r="L635" s="617"/>
      <c r="Q635" s="617"/>
      <c r="R635" s="615"/>
      <c r="AA635" s="618"/>
      <c r="AB635" s="167"/>
      <c r="AD635" s="618"/>
      <c r="AE635" s="167"/>
      <c r="AU635" s="618"/>
      <c r="AW635" s="230"/>
      <c r="BB635" s="619"/>
      <c r="BC635" s="619"/>
    </row>
    <row r="636" spans="8:55" s="616" customFormat="1">
      <c r="H636" s="230"/>
      <c r="J636" s="617"/>
      <c r="L636" s="617"/>
      <c r="Q636" s="617"/>
      <c r="R636" s="615"/>
      <c r="AA636" s="618"/>
      <c r="AB636" s="167"/>
      <c r="AD636" s="618"/>
      <c r="AE636" s="167"/>
      <c r="AU636" s="618"/>
      <c r="AW636" s="230"/>
      <c r="BB636" s="619"/>
      <c r="BC636" s="619"/>
    </row>
    <row r="637" spans="8:55" s="616" customFormat="1">
      <c r="H637" s="230"/>
      <c r="J637" s="617"/>
      <c r="L637" s="617"/>
      <c r="Q637" s="617"/>
      <c r="R637" s="615"/>
      <c r="AA637" s="618"/>
      <c r="AB637" s="167"/>
      <c r="AD637" s="618"/>
      <c r="AE637" s="167"/>
      <c r="AU637" s="618"/>
      <c r="AW637" s="230"/>
      <c r="BB637" s="619"/>
      <c r="BC637" s="619"/>
    </row>
    <row r="638" spans="8:55" s="616" customFormat="1">
      <c r="H638" s="230"/>
      <c r="J638" s="617"/>
      <c r="L638" s="617"/>
      <c r="Q638" s="617"/>
      <c r="R638" s="615"/>
      <c r="AA638" s="618"/>
      <c r="AB638" s="167"/>
      <c r="AD638" s="618"/>
      <c r="AE638" s="167"/>
      <c r="AU638" s="618"/>
      <c r="AW638" s="230"/>
      <c r="BB638" s="619"/>
      <c r="BC638" s="619"/>
    </row>
    <row r="639" spans="8:55" s="616" customFormat="1">
      <c r="H639" s="230"/>
      <c r="J639" s="617"/>
      <c r="L639" s="617"/>
      <c r="Q639" s="617"/>
      <c r="R639" s="615"/>
      <c r="AA639" s="618"/>
      <c r="AB639" s="167"/>
      <c r="AD639" s="618"/>
      <c r="AE639" s="167"/>
      <c r="AU639" s="618"/>
      <c r="AW639" s="230"/>
      <c r="BB639" s="619"/>
      <c r="BC639" s="619"/>
    </row>
    <row r="640" spans="8:55" s="616" customFormat="1">
      <c r="H640" s="230"/>
      <c r="J640" s="617"/>
      <c r="L640" s="617"/>
      <c r="Q640" s="617"/>
      <c r="R640" s="615"/>
      <c r="AA640" s="618"/>
      <c r="AB640" s="167"/>
      <c r="AD640" s="618"/>
      <c r="AE640" s="167"/>
      <c r="AU640" s="618"/>
      <c r="AW640" s="230"/>
      <c r="BB640" s="619"/>
      <c r="BC640" s="619"/>
    </row>
    <row r="641" spans="8:55" s="616" customFormat="1">
      <c r="H641" s="230"/>
      <c r="J641" s="617"/>
      <c r="L641" s="617"/>
      <c r="Q641" s="617"/>
      <c r="R641" s="615"/>
      <c r="AA641" s="618"/>
      <c r="AB641" s="167"/>
      <c r="AD641" s="618"/>
      <c r="AE641" s="167"/>
      <c r="AU641" s="618"/>
      <c r="AW641" s="230"/>
      <c r="BB641" s="619"/>
      <c r="BC641" s="619"/>
    </row>
    <row r="642" spans="8:55" s="616" customFormat="1">
      <c r="H642" s="230"/>
      <c r="J642" s="617"/>
      <c r="L642" s="617"/>
      <c r="Q642" s="617"/>
      <c r="R642" s="615"/>
      <c r="AA642" s="618"/>
      <c r="AB642" s="167"/>
      <c r="AD642" s="618"/>
      <c r="AE642" s="167"/>
      <c r="AU642" s="618"/>
      <c r="AW642" s="230"/>
      <c r="BB642" s="619"/>
      <c r="BC642" s="619"/>
    </row>
    <row r="643" spans="8:55" s="616" customFormat="1">
      <c r="H643" s="230"/>
      <c r="J643" s="617"/>
      <c r="L643" s="617"/>
      <c r="Q643" s="617"/>
      <c r="R643" s="615"/>
      <c r="AA643" s="618"/>
      <c r="AB643" s="167"/>
      <c r="AD643" s="618"/>
      <c r="AE643" s="167"/>
      <c r="AU643" s="618"/>
      <c r="AW643" s="230"/>
      <c r="BB643" s="619"/>
      <c r="BC643" s="619"/>
    </row>
    <row r="644" spans="8:55" s="616" customFormat="1">
      <c r="H644" s="230"/>
      <c r="J644" s="617"/>
      <c r="L644" s="617"/>
      <c r="Q644" s="617"/>
      <c r="R644" s="615"/>
      <c r="AA644" s="618"/>
      <c r="AB644" s="167"/>
      <c r="AD644" s="618"/>
      <c r="AE644" s="167"/>
      <c r="AU644" s="618"/>
      <c r="AW644" s="230"/>
      <c r="BB644" s="619"/>
      <c r="BC644" s="619"/>
    </row>
    <row r="645" spans="8:55" s="616" customFormat="1">
      <c r="H645" s="230"/>
      <c r="J645" s="617"/>
      <c r="L645" s="617"/>
      <c r="Q645" s="617"/>
      <c r="R645" s="615"/>
      <c r="AA645" s="618"/>
      <c r="AB645" s="167"/>
      <c r="AD645" s="618"/>
      <c r="AE645" s="167"/>
      <c r="AU645" s="618"/>
      <c r="AW645" s="230"/>
      <c r="BB645" s="619"/>
      <c r="BC645" s="619"/>
    </row>
    <row r="646" spans="8:55" s="616" customFormat="1">
      <c r="H646" s="230"/>
      <c r="J646" s="617"/>
      <c r="L646" s="617"/>
      <c r="Q646" s="617"/>
      <c r="R646" s="615"/>
      <c r="AA646" s="618"/>
      <c r="AB646" s="167"/>
      <c r="AD646" s="618"/>
      <c r="AE646" s="167"/>
      <c r="AU646" s="618"/>
      <c r="AW646" s="230"/>
      <c r="BB646" s="619"/>
      <c r="BC646" s="619"/>
    </row>
    <row r="647" spans="8:55" s="616" customFormat="1">
      <c r="H647" s="230"/>
      <c r="J647" s="617"/>
      <c r="L647" s="617"/>
      <c r="Q647" s="617"/>
      <c r="R647" s="615"/>
      <c r="AA647" s="618"/>
      <c r="AB647" s="167"/>
      <c r="AD647" s="618"/>
      <c r="AE647" s="167"/>
      <c r="AU647" s="618"/>
      <c r="AW647" s="230"/>
      <c r="BB647" s="619"/>
      <c r="BC647" s="619"/>
    </row>
    <row r="648" spans="8:55" s="616" customFormat="1">
      <c r="H648" s="230"/>
      <c r="J648" s="617"/>
      <c r="L648" s="617"/>
      <c r="Q648" s="617"/>
      <c r="R648" s="615"/>
      <c r="AA648" s="618"/>
      <c r="AB648" s="167"/>
      <c r="AD648" s="618"/>
      <c r="AE648" s="167"/>
      <c r="AU648" s="618"/>
      <c r="AW648" s="230"/>
      <c r="BB648" s="619"/>
      <c r="BC648" s="619"/>
    </row>
    <row r="649" spans="8:55" s="616" customFormat="1">
      <c r="H649" s="230"/>
      <c r="J649" s="617"/>
      <c r="L649" s="617"/>
      <c r="Q649" s="617"/>
      <c r="R649" s="615"/>
      <c r="AA649" s="618"/>
      <c r="AB649" s="167"/>
      <c r="AD649" s="618"/>
      <c r="AE649" s="167"/>
      <c r="AU649" s="618"/>
      <c r="AW649" s="230"/>
      <c r="BB649" s="619"/>
      <c r="BC649" s="619"/>
    </row>
    <row r="650" spans="8:55" s="616" customFormat="1">
      <c r="H650" s="230"/>
      <c r="J650" s="617"/>
      <c r="L650" s="617"/>
      <c r="Q650" s="617"/>
      <c r="R650" s="615"/>
      <c r="AA650" s="618"/>
      <c r="AB650" s="167"/>
      <c r="AD650" s="618"/>
      <c r="AE650" s="167"/>
      <c r="AU650" s="618"/>
      <c r="AW650" s="230"/>
      <c r="BB650" s="619"/>
      <c r="BC650" s="619"/>
    </row>
    <row r="651" spans="8:55" s="616" customFormat="1">
      <c r="H651" s="230"/>
      <c r="J651" s="617"/>
      <c r="L651" s="617"/>
      <c r="Q651" s="617"/>
      <c r="R651" s="615"/>
      <c r="AA651" s="618"/>
      <c r="AB651" s="167"/>
      <c r="AD651" s="618"/>
      <c r="AE651" s="167"/>
      <c r="AU651" s="618"/>
      <c r="AW651" s="230"/>
      <c r="BB651" s="619"/>
      <c r="BC651" s="619"/>
    </row>
    <row r="652" spans="8:55" s="616" customFormat="1">
      <c r="H652" s="230"/>
      <c r="J652" s="617"/>
      <c r="L652" s="617"/>
      <c r="Q652" s="617"/>
      <c r="R652" s="615"/>
      <c r="AA652" s="618"/>
      <c r="AB652" s="167"/>
      <c r="AD652" s="618"/>
      <c r="AE652" s="167"/>
      <c r="AU652" s="618"/>
      <c r="AW652" s="230"/>
      <c r="BB652" s="619"/>
      <c r="BC652" s="619"/>
    </row>
    <row r="653" spans="8:55" s="616" customFormat="1">
      <c r="H653" s="230"/>
      <c r="J653" s="617"/>
      <c r="L653" s="617"/>
      <c r="Q653" s="617"/>
      <c r="R653" s="615"/>
      <c r="AA653" s="618"/>
      <c r="AB653" s="167"/>
      <c r="AD653" s="618"/>
      <c r="AE653" s="167"/>
      <c r="AU653" s="618"/>
      <c r="AW653" s="230"/>
      <c r="BB653" s="619"/>
      <c r="BC653" s="619"/>
    </row>
    <row r="654" spans="8:55" s="616" customFormat="1">
      <c r="H654" s="230"/>
      <c r="J654" s="617"/>
      <c r="L654" s="617"/>
      <c r="Q654" s="617"/>
      <c r="R654" s="615"/>
      <c r="AA654" s="618"/>
      <c r="AB654" s="167"/>
      <c r="AD654" s="618"/>
      <c r="AE654" s="167"/>
      <c r="AU654" s="618"/>
      <c r="AW654" s="230"/>
      <c r="BB654" s="619"/>
      <c r="BC654" s="619"/>
    </row>
    <row r="655" spans="8:55" s="616" customFormat="1">
      <c r="H655" s="230"/>
      <c r="J655" s="617"/>
      <c r="L655" s="617"/>
      <c r="Q655" s="617"/>
      <c r="R655" s="615"/>
      <c r="AA655" s="618"/>
      <c r="AB655" s="167"/>
      <c r="AD655" s="618"/>
      <c r="AE655" s="167"/>
      <c r="AU655" s="618"/>
      <c r="AW655" s="230"/>
      <c r="BB655" s="619"/>
      <c r="BC655" s="619"/>
    </row>
    <row r="656" spans="8:55" s="616" customFormat="1">
      <c r="H656" s="230"/>
      <c r="J656" s="617"/>
      <c r="L656" s="617"/>
      <c r="Q656" s="617"/>
      <c r="R656" s="615"/>
      <c r="AA656" s="618"/>
      <c r="AB656" s="167"/>
      <c r="AD656" s="618"/>
      <c r="AE656" s="167"/>
      <c r="AU656" s="618"/>
      <c r="AW656" s="230"/>
      <c r="BB656" s="619"/>
      <c r="BC656" s="619"/>
    </row>
    <row r="657" spans="8:55" s="616" customFormat="1">
      <c r="H657" s="230"/>
      <c r="J657" s="617"/>
      <c r="L657" s="617"/>
      <c r="Q657" s="617"/>
      <c r="R657" s="615"/>
      <c r="AA657" s="618"/>
      <c r="AB657" s="167"/>
      <c r="AD657" s="618"/>
      <c r="AE657" s="167"/>
      <c r="AU657" s="618"/>
      <c r="AW657" s="230"/>
      <c r="BB657" s="619"/>
      <c r="BC657" s="619"/>
    </row>
    <row r="658" spans="8:55" s="616" customFormat="1">
      <c r="H658" s="230"/>
      <c r="J658" s="617"/>
      <c r="L658" s="617"/>
      <c r="Q658" s="617"/>
      <c r="R658" s="615"/>
      <c r="AA658" s="618"/>
      <c r="AB658" s="167"/>
      <c r="AD658" s="618"/>
      <c r="AE658" s="167"/>
      <c r="AU658" s="618"/>
      <c r="AW658" s="230"/>
      <c r="BB658" s="619"/>
      <c r="BC658" s="619"/>
    </row>
    <row r="659" spans="8:55" s="616" customFormat="1">
      <c r="H659" s="230"/>
      <c r="J659" s="617"/>
      <c r="L659" s="617"/>
      <c r="Q659" s="617"/>
      <c r="R659" s="615"/>
      <c r="AA659" s="618"/>
      <c r="AB659" s="167"/>
      <c r="AD659" s="618"/>
      <c r="AE659" s="167"/>
      <c r="AU659" s="618"/>
      <c r="AW659" s="230"/>
      <c r="BB659" s="619"/>
      <c r="BC659" s="619"/>
    </row>
    <row r="660" spans="8:55" s="616" customFormat="1">
      <c r="H660" s="230"/>
      <c r="J660" s="617"/>
      <c r="L660" s="617"/>
      <c r="Q660" s="617"/>
      <c r="R660" s="615"/>
      <c r="AA660" s="618"/>
      <c r="AB660" s="167"/>
      <c r="AD660" s="618"/>
      <c r="AE660" s="167"/>
      <c r="AU660" s="618"/>
      <c r="AW660" s="230"/>
      <c r="BB660" s="619"/>
      <c r="BC660" s="619"/>
    </row>
    <row r="661" spans="8:55" s="616" customFormat="1">
      <c r="H661" s="230"/>
      <c r="J661" s="617"/>
      <c r="L661" s="617"/>
      <c r="Q661" s="617"/>
      <c r="R661" s="615"/>
      <c r="AA661" s="618"/>
      <c r="AB661" s="167"/>
      <c r="AD661" s="618"/>
      <c r="AE661" s="167"/>
      <c r="AU661" s="618"/>
      <c r="AW661" s="230"/>
      <c r="BB661" s="619"/>
      <c r="BC661" s="619"/>
    </row>
    <row r="662" spans="8:55" s="616" customFormat="1">
      <c r="H662" s="230"/>
      <c r="J662" s="617"/>
      <c r="L662" s="617"/>
      <c r="Q662" s="617"/>
      <c r="R662" s="615"/>
      <c r="AA662" s="618"/>
      <c r="AB662" s="167"/>
      <c r="AD662" s="618"/>
      <c r="AE662" s="167"/>
      <c r="AU662" s="618"/>
      <c r="AW662" s="230"/>
      <c r="BB662" s="619"/>
      <c r="BC662" s="619"/>
    </row>
    <row r="663" spans="8:55" s="616" customFormat="1">
      <c r="H663" s="230"/>
      <c r="J663" s="617"/>
      <c r="L663" s="617"/>
      <c r="Q663" s="617"/>
      <c r="R663" s="615"/>
      <c r="AA663" s="618"/>
      <c r="AB663" s="167"/>
      <c r="AD663" s="618"/>
      <c r="AE663" s="167"/>
      <c r="AU663" s="618"/>
      <c r="AW663" s="230"/>
      <c r="BB663" s="619"/>
      <c r="BC663" s="619"/>
    </row>
    <row r="664" spans="8:55" s="616" customFormat="1">
      <c r="H664" s="230"/>
      <c r="J664" s="617"/>
      <c r="L664" s="617"/>
      <c r="Q664" s="617"/>
      <c r="R664" s="615"/>
      <c r="AA664" s="618"/>
      <c r="AB664" s="167"/>
      <c r="AD664" s="618"/>
      <c r="AE664" s="167"/>
      <c r="AU664" s="618"/>
      <c r="AW664" s="230"/>
      <c r="BB664" s="619"/>
      <c r="BC664" s="619"/>
    </row>
    <row r="665" spans="8:55" s="616" customFormat="1">
      <c r="H665" s="230"/>
      <c r="J665" s="617"/>
      <c r="L665" s="617"/>
      <c r="Q665" s="617"/>
      <c r="R665" s="615"/>
      <c r="AA665" s="618"/>
      <c r="AB665" s="167"/>
      <c r="AD665" s="618"/>
      <c r="AE665" s="167"/>
      <c r="AU665" s="618"/>
      <c r="AW665" s="230"/>
      <c r="BB665" s="619"/>
      <c r="BC665" s="619"/>
    </row>
    <row r="666" spans="8:55" s="616" customFormat="1">
      <c r="H666" s="230"/>
      <c r="J666" s="617"/>
      <c r="L666" s="617"/>
      <c r="Q666" s="617"/>
      <c r="R666" s="615"/>
      <c r="AA666" s="618"/>
      <c r="AB666" s="167"/>
      <c r="AD666" s="618"/>
      <c r="AE666" s="167"/>
      <c r="AU666" s="618"/>
      <c r="AW666" s="230"/>
      <c r="BB666" s="619"/>
      <c r="BC666" s="619"/>
    </row>
    <row r="667" spans="8:55" s="616" customFormat="1">
      <c r="H667" s="230"/>
      <c r="J667" s="617"/>
      <c r="L667" s="617"/>
      <c r="Q667" s="617"/>
      <c r="R667" s="615"/>
      <c r="AA667" s="618"/>
      <c r="AB667" s="167"/>
      <c r="AD667" s="618"/>
      <c r="AE667" s="167"/>
      <c r="AU667" s="618"/>
      <c r="AW667" s="230"/>
      <c r="BB667" s="619"/>
      <c r="BC667" s="619"/>
    </row>
    <row r="668" spans="8:55" s="616" customFormat="1">
      <c r="H668" s="230"/>
      <c r="J668" s="617"/>
      <c r="L668" s="617"/>
      <c r="Q668" s="617"/>
      <c r="R668" s="615"/>
      <c r="AA668" s="618"/>
      <c r="AB668" s="167"/>
      <c r="AD668" s="618"/>
      <c r="AE668" s="167"/>
      <c r="AU668" s="618"/>
      <c r="AW668" s="230"/>
      <c r="BB668" s="619"/>
      <c r="BC668" s="619"/>
    </row>
    <row r="669" spans="8:55" s="616" customFormat="1">
      <c r="H669" s="230"/>
      <c r="J669" s="617"/>
      <c r="L669" s="617"/>
      <c r="Q669" s="617"/>
      <c r="R669" s="615"/>
      <c r="AA669" s="618"/>
      <c r="AB669" s="167"/>
      <c r="AD669" s="618"/>
      <c r="AE669" s="167"/>
      <c r="AU669" s="618"/>
      <c r="AW669" s="230"/>
      <c r="BB669" s="619"/>
      <c r="BC669" s="619"/>
    </row>
    <row r="670" spans="8:55" s="616" customFormat="1">
      <c r="H670" s="230"/>
      <c r="J670" s="617"/>
      <c r="L670" s="617"/>
      <c r="Q670" s="617"/>
      <c r="R670" s="615"/>
      <c r="AA670" s="618"/>
      <c r="AB670" s="167"/>
      <c r="AD670" s="618"/>
      <c r="AE670" s="167"/>
      <c r="AU670" s="618"/>
      <c r="AW670" s="230"/>
      <c r="BB670" s="619"/>
      <c r="BC670" s="619"/>
    </row>
    <row r="671" spans="8:55" s="616" customFormat="1">
      <c r="H671" s="230"/>
      <c r="J671" s="617"/>
      <c r="L671" s="617"/>
      <c r="Q671" s="617"/>
      <c r="R671" s="615"/>
      <c r="AA671" s="618"/>
      <c r="AB671" s="167"/>
      <c r="AD671" s="618"/>
      <c r="AE671" s="167"/>
      <c r="AU671" s="618"/>
      <c r="AW671" s="230"/>
      <c r="BB671" s="619"/>
      <c r="BC671" s="619"/>
    </row>
    <row r="672" spans="8:55" s="616" customFormat="1">
      <c r="H672" s="230"/>
      <c r="J672" s="617"/>
      <c r="L672" s="617"/>
      <c r="Q672" s="617"/>
      <c r="R672" s="615"/>
      <c r="AA672" s="618"/>
      <c r="AB672" s="167"/>
      <c r="AD672" s="618"/>
      <c r="AE672" s="167"/>
      <c r="AU672" s="618"/>
      <c r="AW672" s="230"/>
      <c r="BB672" s="619"/>
      <c r="BC672" s="619"/>
    </row>
    <row r="673" spans="8:55" s="616" customFormat="1">
      <c r="H673" s="230"/>
      <c r="J673" s="617"/>
      <c r="L673" s="617"/>
      <c r="Q673" s="617"/>
      <c r="R673" s="615"/>
      <c r="AA673" s="618"/>
      <c r="AB673" s="167"/>
      <c r="AD673" s="618"/>
      <c r="AE673" s="167"/>
      <c r="AU673" s="618"/>
      <c r="AW673" s="230"/>
      <c r="BB673" s="619"/>
      <c r="BC673" s="619"/>
    </row>
    <row r="674" spans="8:55" s="616" customFormat="1">
      <c r="H674" s="230"/>
      <c r="J674" s="617"/>
      <c r="L674" s="617"/>
      <c r="Q674" s="617"/>
      <c r="R674" s="615"/>
      <c r="AA674" s="618"/>
      <c r="AB674" s="167"/>
      <c r="AD674" s="618"/>
      <c r="AE674" s="167"/>
      <c r="AU674" s="618"/>
      <c r="AW674" s="230"/>
      <c r="BB674" s="619"/>
      <c r="BC674" s="619"/>
    </row>
    <row r="675" spans="8:55" s="616" customFormat="1">
      <c r="H675" s="230"/>
      <c r="J675" s="617"/>
      <c r="L675" s="617"/>
      <c r="Q675" s="617"/>
      <c r="R675" s="615"/>
      <c r="AA675" s="618"/>
      <c r="AB675" s="167"/>
      <c r="AD675" s="618"/>
      <c r="AE675" s="167"/>
      <c r="AU675" s="618"/>
      <c r="AW675" s="230"/>
      <c r="BB675" s="619"/>
      <c r="BC675" s="619"/>
    </row>
    <row r="676" spans="8:55" s="616" customFormat="1">
      <c r="H676" s="230"/>
      <c r="J676" s="617"/>
      <c r="L676" s="617"/>
      <c r="Q676" s="617"/>
      <c r="R676" s="615"/>
      <c r="AA676" s="618"/>
      <c r="AB676" s="167"/>
      <c r="AD676" s="618"/>
      <c r="AE676" s="167"/>
      <c r="AU676" s="618"/>
      <c r="AW676" s="230"/>
      <c r="BB676" s="619"/>
      <c r="BC676" s="619"/>
    </row>
    <row r="677" spans="8:55" s="616" customFormat="1">
      <c r="H677" s="230"/>
      <c r="J677" s="617"/>
      <c r="L677" s="617"/>
      <c r="Q677" s="617"/>
      <c r="R677" s="615"/>
      <c r="AA677" s="618"/>
      <c r="AB677" s="167"/>
      <c r="AD677" s="618"/>
      <c r="AE677" s="167"/>
      <c r="AU677" s="618"/>
      <c r="AW677" s="230"/>
      <c r="BB677" s="619"/>
      <c r="BC677" s="619"/>
    </row>
    <row r="678" spans="8:55" s="616" customFormat="1">
      <c r="H678" s="230"/>
      <c r="J678" s="617"/>
      <c r="L678" s="617"/>
      <c r="Q678" s="617"/>
      <c r="R678" s="615"/>
      <c r="AA678" s="618"/>
      <c r="AB678" s="167"/>
      <c r="AD678" s="618"/>
      <c r="AE678" s="167"/>
      <c r="AU678" s="618"/>
      <c r="AW678" s="230"/>
      <c r="BB678" s="619"/>
      <c r="BC678" s="619"/>
    </row>
    <row r="679" spans="8:55" s="616" customFormat="1">
      <c r="H679" s="230"/>
      <c r="J679" s="617"/>
      <c r="L679" s="617"/>
      <c r="Q679" s="617"/>
      <c r="R679" s="615"/>
      <c r="AA679" s="618"/>
      <c r="AB679" s="167"/>
      <c r="AD679" s="618"/>
      <c r="AE679" s="167"/>
      <c r="AU679" s="618"/>
      <c r="AW679" s="230"/>
      <c r="BB679" s="619"/>
      <c r="BC679" s="619"/>
    </row>
    <row r="680" spans="8:55" s="616" customFormat="1">
      <c r="H680" s="230"/>
      <c r="J680" s="617"/>
      <c r="L680" s="617"/>
      <c r="Q680" s="617"/>
      <c r="R680" s="615"/>
      <c r="AA680" s="618"/>
      <c r="AB680" s="167"/>
      <c r="AD680" s="618"/>
      <c r="AE680" s="167"/>
      <c r="AU680" s="618"/>
      <c r="AW680" s="230"/>
      <c r="BB680" s="619"/>
      <c r="BC680" s="619"/>
    </row>
    <row r="681" spans="8:55" s="616" customFormat="1">
      <c r="H681" s="230"/>
      <c r="J681" s="617"/>
      <c r="L681" s="617"/>
      <c r="Q681" s="617"/>
      <c r="R681" s="615"/>
      <c r="AA681" s="618"/>
      <c r="AB681" s="167"/>
      <c r="AD681" s="618"/>
      <c r="AE681" s="167"/>
      <c r="AU681" s="618"/>
      <c r="AW681" s="230"/>
      <c r="BB681" s="619"/>
      <c r="BC681" s="619"/>
    </row>
    <row r="682" spans="8:55" s="616" customFormat="1">
      <c r="H682" s="230"/>
      <c r="J682" s="617"/>
      <c r="L682" s="617"/>
      <c r="Q682" s="617"/>
      <c r="R682" s="615"/>
      <c r="AA682" s="618"/>
      <c r="AB682" s="167"/>
      <c r="AD682" s="618"/>
      <c r="AE682" s="167"/>
      <c r="AU682" s="618"/>
      <c r="AW682" s="230"/>
      <c r="BB682" s="619"/>
      <c r="BC682" s="619"/>
    </row>
    <row r="683" spans="8:55" s="616" customFormat="1">
      <c r="H683" s="230"/>
      <c r="J683" s="617"/>
      <c r="L683" s="617"/>
      <c r="Q683" s="617"/>
      <c r="R683" s="615"/>
      <c r="AA683" s="618"/>
      <c r="AB683" s="167"/>
      <c r="AD683" s="618"/>
      <c r="AE683" s="167"/>
      <c r="AU683" s="618"/>
      <c r="AW683" s="230"/>
      <c r="BB683" s="619"/>
      <c r="BC683" s="619"/>
    </row>
    <row r="684" spans="8:55" s="616" customFormat="1">
      <c r="H684" s="230"/>
      <c r="J684" s="617"/>
      <c r="L684" s="617"/>
      <c r="Q684" s="617"/>
      <c r="R684" s="615"/>
      <c r="AA684" s="618"/>
      <c r="AB684" s="167"/>
      <c r="AD684" s="618"/>
      <c r="AE684" s="167"/>
      <c r="AU684" s="618"/>
      <c r="AW684" s="230"/>
      <c r="BB684" s="619"/>
      <c r="BC684" s="619"/>
    </row>
    <row r="685" spans="8:55" s="616" customFormat="1">
      <c r="H685" s="230"/>
      <c r="J685" s="617"/>
      <c r="L685" s="617"/>
      <c r="Q685" s="617"/>
      <c r="R685" s="615"/>
      <c r="AA685" s="618"/>
      <c r="AB685" s="167"/>
      <c r="AD685" s="618"/>
      <c r="AE685" s="167"/>
      <c r="AU685" s="618"/>
      <c r="AW685" s="230"/>
      <c r="BB685" s="619"/>
      <c r="BC685" s="619"/>
    </row>
    <row r="686" spans="8:55" s="616" customFormat="1">
      <c r="H686" s="230"/>
      <c r="J686" s="617"/>
      <c r="L686" s="617"/>
      <c r="Q686" s="617"/>
      <c r="R686" s="615"/>
      <c r="AA686" s="618"/>
      <c r="AB686" s="167"/>
      <c r="AD686" s="618"/>
      <c r="AE686" s="167"/>
      <c r="AU686" s="618"/>
      <c r="AW686" s="230"/>
      <c r="BB686" s="619"/>
      <c r="BC686" s="619"/>
    </row>
    <row r="687" spans="8:55" s="616" customFormat="1">
      <c r="H687" s="230"/>
      <c r="J687" s="617"/>
      <c r="L687" s="617"/>
      <c r="Q687" s="617"/>
      <c r="R687" s="615"/>
      <c r="AA687" s="618"/>
      <c r="AB687" s="167"/>
      <c r="AD687" s="618"/>
      <c r="AE687" s="167"/>
      <c r="AU687" s="618"/>
      <c r="AW687" s="230"/>
      <c r="BB687" s="619"/>
      <c r="BC687" s="619"/>
    </row>
    <row r="688" spans="8:55" s="616" customFormat="1">
      <c r="H688" s="230"/>
      <c r="J688" s="617"/>
      <c r="L688" s="617"/>
      <c r="Q688" s="617"/>
      <c r="R688" s="615"/>
      <c r="AA688" s="618"/>
      <c r="AB688" s="167"/>
      <c r="AD688" s="618"/>
      <c r="AE688" s="167"/>
      <c r="AU688" s="618"/>
      <c r="AW688" s="230"/>
      <c r="BB688" s="619"/>
      <c r="BC688" s="619"/>
    </row>
    <row r="689" spans="8:55" s="616" customFormat="1">
      <c r="H689" s="230"/>
      <c r="J689" s="617"/>
      <c r="L689" s="617"/>
      <c r="Q689" s="617"/>
      <c r="R689" s="615"/>
      <c r="AA689" s="618"/>
      <c r="AB689" s="167"/>
      <c r="AD689" s="618"/>
      <c r="AE689" s="167"/>
      <c r="AU689" s="618"/>
      <c r="AW689" s="230"/>
      <c r="BB689" s="619"/>
      <c r="BC689" s="619"/>
    </row>
    <row r="690" spans="8:55" s="616" customFormat="1">
      <c r="H690" s="230"/>
      <c r="J690" s="617"/>
      <c r="L690" s="617"/>
      <c r="Q690" s="617"/>
      <c r="R690" s="615"/>
      <c r="AA690" s="618"/>
      <c r="AB690" s="167"/>
      <c r="AD690" s="618"/>
      <c r="AE690" s="167"/>
      <c r="AU690" s="618"/>
      <c r="AW690" s="230"/>
      <c r="BB690" s="619"/>
      <c r="BC690" s="619"/>
    </row>
    <row r="691" spans="8:55" s="616" customFormat="1">
      <c r="H691" s="230"/>
      <c r="J691" s="617"/>
      <c r="L691" s="617"/>
      <c r="Q691" s="617"/>
      <c r="R691" s="615"/>
      <c r="AA691" s="618"/>
      <c r="AB691" s="167"/>
      <c r="AD691" s="618"/>
      <c r="AE691" s="167"/>
      <c r="AU691" s="618"/>
      <c r="AW691" s="230"/>
      <c r="BB691" s="619"/>
      <c r="BC691" s="619"/>
    </row>
    <row r="692" spans="8:55" s="616" customFormat="1">
      <c r="H692" s="230"/>
      <c r="J692" s="617"/>
      <c r="L692" s="617"/>
      <c r="Q692" s="617"/>
      <c r="R692" s="615"/>
      <c r="AA692" s="618"/>
      <c r="AB692" s="167"/>
      <c r="AD692" s="618"/>
      <c r="AE692" s="167"/>
      <c r="AU692" s="618"/>
      <c r="AW692" s="230"/>
      <c r="BB692" s="619"/>
      <c r="BC692" s="619"/>
    </row>
    <row r="693" spans="8:55" s="616" customFormat="1">
      <c r="H693" s="230"/>
      <c r="J693" s="617"/>
      <c r="L693" s="617"/>
      <c r="Q693" s="617"/>
      <c r="R693" s="615"/>
      <c r="AA693" s="618"/>
      <c r="AB693" s="167"/>
      <c r="AD693" s="618"/>
      <c r="AE693" s="167"/>
      <c r="AU693" s="618"/>
      <c r="AW693" s="230"/>
      <c r="BB693" s="619"/>
      <c r="BC693" s="619"/>
    </row>
    <row r="694" spans="8:55" s="616" customFormat="1">
      <c r="H694" s="230"/>
      <c r="J694" s="617"/>
      <c r="L694" s="617"/>
      <c r="Q694" s="617"/>
      <c r="R694" s="615"/>
      <c r="AA694" s="618"/>
      <c r="AB694" s="167"/>
      <c r="AD694" s="618"/>
      <c r="AE694" s="167"/>
      <c r="AU694" s="618"/>
      <c r="AW694" s="230"/>
      <c r="BB694" s="619"/>
      <c r="BC694" s="619"/>
    </row>
    <row r="695" spans="8:55" s="616" customFormat="1">
      <c r="H695" s="230"/>
      <c r="J695" s="617"/>
      <c r="L695" s="617"/>
      <c r="Q695" s="617"/>
      <c r="R695" s="615"/>
      <c r="AA695" s="618"/>
      <c r="AB695" s="167"/>
      <c r="AD695" s="618"/>
      <c r="AE695" s="167"/>
      <c r="AU695" s="618"/>
      <c r="AW695" s="230"/>
      <c r="BB695" s="619"/>
      <c r="BC695" s="619"/>
    </row>
    <row r="696" spans="8:55" s="616" customFormat="1">
      <c r="H696" s="230"/>
      <c r="J696" s="617"/>
      <c r="L696" s="617"/>
      <c r="Q696" s="617"/>
      <c r="R696" s="615"/>
      <c r="AA696" s="618"/>
      <c r="AB696" s="167"/>
      <c r="AD696" s="618"/>
      <c r="AE696" s="167"/>
      <c r="AU696" s="618"/>
      <c r="AW696" s="230"/>
      <c r="BB696" s="619"/>
      <c r="BC696" s="619"/>
    </row>
    <row r="697" spans="8:55" s="616" customFormat="1">
      <c r="H697" s="230"/>
      <c r="J697" s="617"/>
      <c r="L697" s="617"/>
      <c r="Q697" s="617"/>
      <c r="R697" s="615"/>
      <c r="AA697" s="618"/>
      <c r="AB697" s="167"/>
      <c r="AD697" s="618"/>
      <c r="AE697" s="167"/>
      <c r="AU697" s="618"/>
      <c r="AW697" s="230"/>
      <c r="BB697" s="619"/>
      <c r="BC697" s="619"/>
    </row>
    <row r="698" spans="8:55" s="616" customFormat="1">
      <c r="H698" s="230"/>
      <c r="J698" s="617"/>
      <c r="L698" s="617"/>
      <c r="Q698" s="617"/>
      <c r="R698" s="615"/>
      <c r="AA698" s="618"/>
      <c r="AB698" s="167"/>
      <c r="AD698" s="618"/>
      <c r="AE698" s="167"/>
      <c r="AU698" s="618"/>
      <c r="AW698" s="230"/>
      <c r="BB698" s="619"/>
      <c r="BC698" s="619"/>
    </row>
    <row r="699" spans="8:55" s="616" customFormat="1">
      <c r="H699" s="230"/>
      <c r="J699" s="617"/>
      <c r="L699" s="617"/>
      <c r="Q699" s="617"/>
      <c r="R699" s="615"/>
      <c r="AA699" s="618"/>
      <c r="AB699" s="167"/>
      <c r="AD699" s="618"/>
      <c r="AE699" s="167"/>
      <c r="AU699" s="618"/>
      <c r="AW699" s="230"/>
      <c r="BB699" s="619"/>
      <c r="BC699" s="619"/>
    </row>
    <row r="700" spans="8:55" s="616" customFormat="1">
      <c r="H700" s="230"/>
      <c r="J700" s="617"/>
      <c r="L700" s="617"/>
      <c r="Q700" s="617"/>
      <c r="R700" s="615"/>
      <c r="AA700" s="618"/>
      <c r="AB700" s="167"/>
      <c r="AD700" s="618"/>
      <c r="AE700" s="167"/>
      <c r="AU700" s="618"/>
      <c r="AW700" s="230"/>
      <c r="BB700" s="619"/>
      <c r="BC700" s="619"/>
    </row>
    <row r="701" spans="8:55" s="616" customFormat="1">
      <c r="H701" s="230"/>
      <c r="J701" s="617"/>
      <c r="L701" s="617"/>
      <c r="Q701" s="617"/>
      <c r="R701" s="615"/>
      <c r="AA701" s="618"/>
      <c r="AB701" s="167"/>
      <c r="AD701" s="618"/>
      <c r="AE701" s="167"/>
      <c r="AU701" s="618"/>
      <c r="AW701" s="230"/>
      <c r="BB701" s="619"/>
      <c r="BC701" s="619"/>
    </row>
    <row r="702" spans="8:55" s="616" customFormat="1">
      <c r="H702" s="230"/>
      <c r="J702" s="617"/>
      <c r="L702" s="617"/>
      <c r="Q702" s="617"/>
      <c r="R702" s="615"/>
      <c r="AA702" s="618"/>
      <c r="AB702" s="167"/>
      <c r="AD702" s="618"/>
      <c r="AE702" s="167"/>
      <c r="AU702" s="618"/>
      <c r="AW702" s="230"/>
      <c r="BB702" s="619"/>
      <c r="BC702" s="619"/>
    </row>
    <row r="703" spans="8:55" s="616" customFormat="1">
      <c r="H703" s="230"/>
      <c r="J703" s="617"/>
      <c r="L703" s="617"/>
      <c r="Q703" s="617"/>
      <c r="R703" s="615"/>
      <c r="AA703" s="618"/>
      <c r="AB703" s="167"/>
      <c r="AD703" s="618"/>
      <c r="AE703" s="167"/>
      <c r="AU703" s="618"/>
      <c r="AW703" s="230"/>
      <c r="BB703" s="619"/>
      <c r="BC703" s="619"/>
    </row>
    <row r="704" spans="8:55" s="616" customFormat="1">
      <c r="H704" s="230"/>
      <c r="J704" s="617"/>
      <c r="L704" s="617"/>
      <c r="Q704" s="617"/>
      <c r="R704" s="615"/>
      <c r="AA704" s="618"/>
      <c r="AB704" s="167"/>
      <c r="AD704" s="618"/>
      <c r="AE704" s="167"/>
      <c r="AU704" s="618"/>
      <c r="AW704" s="230"/>
      <c r="BB704" s="619"/>
      <c r="BC704" s="619"/>
    </row>
    <row r="705" spans="8:55" s="616" customFormat="1">
      <c r="H705" s="230"/>
      <c r="J705" s="617"/>
      <c r="L705" s="617"/>
      <c r="Q705" s="617"/>
      <c r="R705" s="615"/>
      <c r="AA705" s="618"/>
      <c r="AB705" s="167"/>
      <c r="AD705" s="618"/>
      <c r="AE705" s="167"/>
      <c r="AU705" s="618"/>
      <c r="AW705" s="230"/>
      <c r="BB705" s="619"/>
      <c r="BC705" s="619"/>
    </row>
    <row r="706" spans="8:55" s="616" customFormat="1">
      <c r="H706" s="230"/>
      <c r="J706" s="617"/>
      <c r="L706" s="617"/>
      <c r="Q706" s="617"/>
      <c r="R706" s="615"/>
      <c r="AA706" s="618"/>
      <c r="AB706" s="167"/>
      <c r="AD706" s="618"/>
      <c r="AE706" s="167"/>
      <c r="AU706" s="618"/>
      <c r="AW706" s="230"/>
      <c r="BB706" s="619"/>
      <c r="BC706" s="619"/>
    </row>
    <row r="707" spans="8:55" s="616" customFormat="1">
      <c r="H707" s="230"/>
      <c r="J707" s="617"/>
      <c r="L707" s="617"/>
      <c r="Q707" s="617"/>
      <c r="R707" s="615"/>
      <c r="AA707" s="618"/>
      <c r="AB707" s="167"/>
      <c r="AD707" s="618"/>
      <c r="AE707" s="167"/>
      <c r="AU707" s="618"/>
      <c r="AW707" s="230"/>
      <c r="BB707" s="619"/>
      <c r="BC707" s="619"/>
    </row>
    <row r="708" spans="8:55" s="616" customFormat="1">
      <c r="H708" s="230"/>
      <c r="J708" s="617"/>
      <c r="L708" s="617"/>
      <c r="Q708" s="617"/>
      <c r="R708" s="615"/>
      <c r="AA708" s="618"/>
      <c r="AB708" s="167"/>
      <c r="AD708" s="618"/>
      <c r="AE708" s="167"/>
      <c r="AU708" s="618"/>
      <c r="AW708" s="230"/>
      <c r="BB708" s="619"/>
      <c r="BC708" s="619"/>
    </row>
    <row r="709" spans="8:55" s="616" customFormat="1">
      <c r="H709" s="230"/>
      <c r="J709" s="617"/>
      <c r="L709" s="617"/>
      <c r="Q709" s="617"/>
      <c r="R709" s="615"/>
      <c r="AA709" s="618"/>
      <c r="AB709" s="167"/>
      <c r="AD709" s="618"/>
      <c r="AE709" s="167"/>
      <c r="AU709" s="618"/>
      <c r="AW709" s="230"/>
      <c r="BB709" s="619"/>
      <c r="BC709" s="619"/>
    </row>
    <row r="710" spans="8:55" s="616" customFormat="1">
      <c r="H710" s="230"/>
      <c r="J710" s="617"/>
      <c r="L710" s="617"/>
      <c r="Q710" s="617"/>
      <c r="R710" s="615"/>
      <c r="AA710" s="618"/>
      <c r="AB710" s="167"/>
      <c r="AD710" s="618"/>
      <c r="AE710" s="167"/>
      <c r="AU710" s="618"/>
      <c r="AW710" s="230"/>
      <c r="BB710" s="619"/>
      <c r="BC710" s="619"/>
    </row>
    <row r="711" spans="8:55" s="616" customFormat="1">
      <c r="H711" s="230"/>
      <c r="J711" s="617"/>
      <c r="L711" s="617"/>
      <c r="Q711" s="617"/>
      <c r="R711" s="615"/>
      <c r="AA711" s="618"/>
      <c r="AB711" s="167"/>
      <c r="AD711" s="618"/>
      <c r="AE711" s="167"/>
      <c r="AU711" s="618"/>
      <c r="AW711" s="230"/>
      <c r="BB711" s="619"/>
      <c r="BC711" s="619"/>
    </row>
    <row r="712" spans="8:55" s="616" customFormat="1">
      <c r="H712" s="230"/>
      <c r="J712" s="617"/>
      <c r="L712" s="617"/>
      <c r="Q712" s="617"/>
      <c r="R712" s="615"/>
      <c r="AA712" s="618"/>
      <c r="AB712" s="167"/>
      <c r="AD712" s="618"/>
      <c r="AE712" s="167"/>
      <c r="AU712" s="618"/>
      <c r="AW712" s="230"/>
      <c r="BB712" s="619"/>
      <c r="BC712" s="619"/>
    </row>
    <row r="713" spans="8:55" s="616" customFormat="1">
      <c r="H713" s="230"/>
      <c r="J713" s="617"/>
      <c r="L713" s="617"/>
      <c r="Q713" s="617"/>
      <c r="R713" s="615"/>
      <c r="AA713" s="618"/>
      <c r="AB713" s="167"/>
      <c r="AD713" s="618"/>
      <c r="AE713" s="167"/>
      <c r="AU713" s="618"/>
      <c r="AW713" s="230"/>
      <c r="BB713" s="619"/>
      <c r="BC713" s="619"/>
    </row>
    <row r="714" spans="8:55" s="616" customFormat="1">
      <c r="H714" s="230"/>
      <c r="J714" s="617"/>
      <c r="L714" s="617"/>
      <c r="Q714" s="617"/>
      <c r="R714" s="615"/>
      <c r="AA714" s="618"/>
      <c r="AB714" s="167"/>
      <c r="AD714" s="618"/>
      <c r="AE714" s="167"/>
      <c r="AU714" s="618"/>
      <c r="AW714" s="230"/>
      <c r="BB714" s="619"/>
      <c r="BC714" s="619"/>
    </row>
    <row r="715" spans="8:55" s="616" customFormat="1">
      <c r="H715" s="230"/>
      <c r="J715" s="617"/>
      <c r="L715" s="617"/>
      <c r="Q715" s="617"/>
      <c r="R715" s="615"/>
      <c r="AA715" s="618"/>
      <c r="AB715" s="167"/>
      <c r="AD715" s="618"/>
      <c r="AE715" s="167"/>
      <c r="AU715" s="618"/>
      <c r="AW715" s="230"/>
      <c r="BB715" s="619"/>
      <c r="BC715" s="619"/>
    </row>
    <row r="716" spans="8:55" s="616" customFormat="1">
      <c r="H716" s="230"/>
      <c r="J716" s="617"/>
      <c r="L716" s="617"/>
      <c r="Q716" s="617"/>
      <c r="R716" s="615"/>
      <c r="AA716" s="618"/>
      <c r="AB716" s="167"/>
      <c r="AD716" s="618"/>
      <c r="AE716" s="167"/>
      <c r="AU716" s="618"/>
      <c r="AW716" s="230"/>
      <c r="BB716" s="619"/>
      <c r="BC716" s="619"/>
    </row>
    <row r="717" spans="8:55" s="616" customFormat="1">
      <c r="H717" s="230"/>
      <c r="J717" s="617"/>
      <c r="L717" s="617"/>
      <c r="Q717" s="617"/>
      <c r="R717" s="615"/>
      <c r="AA717" s="618"/>
      <c r="AB717" s="167"/>
      <c r="AD717" s="618"/>
      <c r="AE717" s="167"/>
      <c r="AU717" s="618"/>
      <c r="AW717" s="230"/>
      <c r="BB717" s="619"/>
      <c r="BC717" s="619"/>
    </row>
    <row r="718" spans="8:55" s="616" customFormat="1">
      <c r="H718" s="230"/>
      <c r="J718" s="617"/>
      <c r="L718" s="617"/>
      <c r="Q718" s="617"/>
      <c r="R718" s="615"/>
      <c r="AA718" s="618"/>
      <c r="AB718" s="167"/>
      <c r="AD718" s="618"/>
      <c r="AE718" s="167"/>
      <c r="AU718" s="618"/>
      <c r="AW718" s="230"/>
      <c r="BB718" s="619"/>
      <c r="BC718" s="619"/>
    </row>
    <row r="719" spans="8:55" s="616" customFormat="1">
      <c r="H719" s="230"/>
      <c r="J719" s="617"/>
      <c r="L719" s="617"/>
      <c r="Q719" s="617"/>
      <c r="R719" s="615"/>
      <c r="AA719" s="618"/>
      <c r="AB719" s="167"/>
      <c r="AD719" s="618"/>
      <c r="AE719" s="167"/>
      <c r="AU719" s="618"/>
      <c r="AW719" s="230"/>
      <c r="BB719" s="619"/>
      <c r="BC719" s="619"/>
    </row>
    <row r="720" spans="8:55" s="616" customFormat="1">
      <c r="H720" s="230"/>
      <c r="J720" s="617"/>
      <c r="L720" s="617"/>
      <c r="Q720" s="617"/>
      <c r="R720" s="615"/>
      <c r="AA720" s="618"/>
      <c r="AB720" s="167"/>
      <c r="AD720" s="618"/>
      <c r="AE720" s="167"/>
      <c r="AU720" s="618"/>
      <c r="AW720" s="230"/>
      <c r="BB720" s="619"/>
      <c r="BC720" s="619"/>
    </row>
    <row r="721" spans="8:55" s="616" customFormat="1">
      <c r="H721" s="230"/>
      <c r="J721" s="617"/>
      <c r="L721" s="617"/>
      <c r="Q721" s="617"/>
      <c r="R721" s="615"/>
      <c r="AA721" s="618"/>
      <c r="AB721" s="167"/>
      <c r="AD721" s="618"/>
      <c r="AE721" s="167"/>
      <c r="AU721" s="618"/>
      <c r="AW721" s="230"/>
      <c r="BB721" s="619"/>
      <c r="BC721" s="619"/>
    </row>
    <row r="722" spans="8:55" s="616" customFormat="1">
      <c r="H722" s="230"/>
      <c r="J722" s="617"/>
      <c r="L722" s="617"/>
      <c r="Q722" s="617"/>
      <c r="R722" s="615"/>
      <c r="AA722" s="618"/>
      <c r="AB722" s="167"/>
      <c r="AD722" s="618"/>
      <c r="AE722" s="167"/>
      <c r="AU722" s="618"/>
      <c r="AW722" s="230"/>
      <c r="BB722" s="619"/>
      <c r="BC722" s="619"/>
    </row>
    <row r="723" spans="8:55" s="616" customFormat="1">
      <c r="H723" s="230"/>
      <c r="J723" s="617"/>
      <c r="L723" s="617"/>
      <c r="Q723" s="617"/>
      <c r="R723" s="615"/>
      <c r="AA723" s="618"/>
      <c r="AB723" s="167"/>
      <c r="AD723" s="618"/>
      <c r="AE723" s="167"/>
      <c r="AU723" s="618"/>
      <c r="AW723" s="230"/>
      <c r="BB723" s="619"/>
      <c r="BC723" s="619"/>
    </row>
    <row r="724" spans="8:55" s="616" customFormat="1">
      <c r="H724" s="230"/>
      <c r="J724" s="617"/>
      <c r="L724" s="617"/>
      <c r="Q724" s="617"/>
      <c r="R724" s="615"/>
      <c r="AA724" s="618"/>
      <c r="AB724" s="167"/>
      <c r="AD724" s="618"/>
      <c r="AE724" s="167"/>
      <c r="AU724" s="618"/>
      <c r="AW724" s="230"/>
      <c r="BB724" s="619"/>
      <c r="BC724" s="619"/>
    </row>
    <row r="725" spans="8:55" s="616" customFormat="1">
      <c r="H725" s="230"/>
      <c r="J725" s="617"/>
      <c r="L725" s="617"/>
      <c r="Q725" s="617"/>
      <c r="R725" s="615"/>
      <c r="AA725" s="618"/>
      <c r="AB725" s="167"/>
      <c r="AD725" s="618"/>
      <c r="AE725" s="167"/>
      <c r="AU725" s="618"/>
      <c r="AW725" s="230"/>
      <c r="BB725" s="619"/>
      <c r="BC725" s="619"/>
    </row>
    <row r="726" spans="8:55" s="616" customFormat="1">
      <c r="H726" s="230"/>
      <c r="J726" s="617"/>
      <c r="L726" s="617"/>
      <c r="Q726" s="617"/>
      <c r="R726" s="615"/>
      <c r="AA726" s="618"/>
      <c r="AB726" s="167"/>
      <c r="AD726" s="618"/>
      <c r="AE726" s="167"/>
      <c r="AU726" s="618"/>
      <c r="AW726" s="230"/>
      <c r="BB726" s="619"/>
      <c r="BC726" s="619"/>
    </row>
    <row r="727" spans="8:55" s="616" customFormat="1">
      <c r="H727" s="230"/>
      <c r="J727" s="617"/>
      <c r="L727" s="617"/>
      <c r="Q727" s="617"/>
      <c r="R727" s="615"/>
      <c r="AA727" s="618"/>
      <c r="AB727" s="167"/>
      <c r="AD727" s="618"/>
      <c r="AE727" s="167"/>
      <c r="AU727" s="618"/>
      <c r="AW727" s="230"/>
      <c r="BB727" s="619"/>
      <c r="BC727" s="619"/>
    </row>
    <row r="728" spans="8:55" s="616" customFormat="1">
      <c r="H728" s="230"/>
      <c r="J728" s="617"/>
      <c r="L728" s="617"/>
      <c r="Q728" s="617"/>
      <c r="R728" s="615"/>
      <c r="AA728" s="618"/>
      <c r="AB728" s="167"/>
      <c r="AD728" s="618"/>
      <c r="AE728" s="167"/>
      <c r="AU728" s="618"/>
      <c r="AW728" s="230"/>
      <c r="BB728" s="619"/>
      <c r="BC728" s="619"/>
    </row>
    <row r="729" spans="8:55" s="616" customFormat="1">
      <c r="H729" s="230"/>
      <c r="J729" s="617"/>
      <c r="L729" s="617"/>
      <c r="Q729" s="617"/>
      <c r="R729" s="615"/>
      <c r="AA729" s="618"/>
      <c r="AB729" s="167"/>
      <c r="AD729" s="618"/>
      <c r="AE729" s="167"/>
      <c r="AU729" s="618"/>
      <c r="AW729" s="230"/>
      <c r="BB729" s="619"/>
      <c r="BC729" s="619"/>
    </row>
    <row r="730" spans="8:55" s="616" customFormat="1">
      <c r="H730" s="230"/>
      <c r="J730" s="617"/>
      <c r="L730" s="617"/>
      <c r="Q730" s="617"/>
      <c r="R730" s="615"/>
      <c r="AA730" s="618"/>
      <c r="AB730" s="167"/>
      <c r="AD730" s="618"/>
      <c r="AE730" s="167"/>
      <c r="AU730" s="618"/>
      <c r="AW730" s="230"/>
      <c r="BB730" s="619"/>
      <c r="BC730" s="619"/>
    </row>
    <row r="731" spans="8:55" s="616" customFormat="1">
      <c r="H731" s="230"/>
      <c r="J731" s="617"/>
      <c r="L731" s="617"/>
      <c r="Q731" s="617"/>
      <c r="R731" s="615"/>
      <c r="AA731" s="618"/>
      <c r="AB731" s="167"/>
      <c r="AD731" s="618"/>
      <c r="AE731" s="167"/>
      <c r="AU731" s="618"/>
      <c r="AW731" s="230"/>
      <c r="BB731" s="619"/>
      <c r="BC731" s="619"/>
    </row>
    <row r="732" spans="8:55" s="616" customFormat="1">
      <c r="H732" s="230"/>
      <c r="J732" s="617"/>
      <c r="L732" s="617"/>
      <c r="Q732" s="617"/>
      <c r="R732" s="615"/>
      <c r="AA732" s="618"/>
      <c r="AB732" s="167"/>
      <c r="AD732" s="618"/>
      <c r="AE732" s="167"/>
      <c r="AU732" s="618"/>
      <c r="AW732" s="230"/>
      <c r="BB732" s="619"/>
      <c r="BC732" s="619"/>
    </row>
    <row r="733" spans="8:55" s="616" customFormat="1">
      <c r="H733" s="230"/>
      <c r="J733" s="617"/>
      <c r="L733" s="617"/>
      <c r="Q733" s="617"/>
      <c r="R733" s="615"/>
      <c r="AA733" s="618"/>
      <c r="AB733" s="167"/>
      <c r="AD733" s="618"/>
      <c r="AE733" s="167"/>
      <c r="AU733" s="618"/>
      <c r="AW733" s="230"/>
      <c r="BB733" s="619"/>
      <c r="BC733" s="619"/>
    </row>
    <row r="734" spans="8:55" s="616" customFormat="1">
      <c r="H734" s="230"/>
      <c r="J734" s="617"/>
      <c r="L734" s="617"/>
      <c r="Q734" s="617"/>
      <c r="R734" s="615"/>
      <c r="AA734" s="618"/>
      <c r="AB734" s="167"/>
      <c r="AD734" s="618"/>
      <c r="AE734" s="167"/>
      <c r="AU734" s="618"/>
      <c r="AW734" s="230"/>
      <c r="BB734" s="619"/>
      <c r="BC734" s="619"/>
    </row>
    <row r="735" spans="8:55" s="616" customFormat="1">
      <c r="H735" s="230"/>
      <c r="J735" s="617"/>
      <c r="L735" s="617"/>
      <c r="Q735" s="617"/>
      <c r="R735" s="615"/>
      <c r="AA735" s="618"/>
      <c r="AB735" s="167"/>
      <c r="AD735" s="618"/>
      <c r="AE735" s="167"/>
      <c r="AU735" s="618"/>
      <c r="AW735" s="230"/>
      <c r="BB735" s="619"/>
      <c r="BC735" s="619"/>
    </row>
    <row r="736" spans="8:55" s="616" customFormat="1">
      <c r="H736" s="230"/>
      <c r="J736" s="617"/>
      <c r="L736" s="617"/>
      <c r="Q736" s="617"/>
      <c r="R736" s="615"/>
      <c r="AA736" s="618"/>
      <c r="AB736" s="167"/>
      <c r="AD736" s="618"/>
      <c r="AE736" s="167"/>
      <c r="AU736" s="618"/>
      <c r="AW736" s="230"/>
      <c r="BB736" s="619"/>
      <c r="BC736" s="619"/>
    </row>
    <row r="737" spans="8:55" s="616" customFormat="1">
      <c r="H737" s="230"/>
      <c r="J737" s="617"/>
      <c r="L737" s="617"/>
      <c r="Q737" s="617"/>
      <c r="R737" s="615"/>
      <c r="AA737" s="618"/>
      <c r="AB737" s="167"/>
      <c r="AD737" s="618"/>
      <c r="AE737" s="167"/>
      <c r="AU737" s="618"/>
      <c r="AW737" s="230"/>
      <c r="BB737" s="619"/>
      <c r="BC737" s="619"/>
    </row>
    <row r="738" spans="8:55" s="616" customFormat="1">
      <c r="H738" s="230"/>
      <c r="J738" s="617"/>
      <c r="L738" s="617"/>
      <c r="Q738" s="617"/>
      <c r="R738" s="615"/>
      <c r="AA738" s="618"/>
      <c r="AB738" s="167"/>
      <c r="AD738" s="618"/>
      <c r="AE738" s="167"/>
      <c r="AU738" s="618"/>
      <c r="AW738" s="230"/>
      <c r="BB738" s="619"/>
      <c r="BC738" s="619"/>
    </row>
    <row r="739" spans="8:55" s="616" customFormat="1">
      <c r="H739" s="230"/>
      <c r="J739" s="617"/>
      <c r="L739" s="617"/>
      <c r="Q739" s="617"/>
      <c r="R739" s="615"/>
      <c r="AA739" s="618"/>
      <c r="AB739" s="167"/>
      <c r="AD739" s="618"/>
      <c r="AE739" s="167"/>
      <c r="AU739" s="618"/>
      <c r="AW739" s="230"/>
      <c r="BB739" s="619"/>
      <c r="BC739" s="619"/>
    </row>
    <row r="740" spans="8:55" s="616" customFormat="1">
      <c r="H740" s="230"/>
      <c r="J740" s="617"/>
      <c r="L740" s="617"/>
      <c r="Q740" s="617"/>
      <c r="R740" s="615"/>
      <c r="AA740" s="618"/>
      <c r="AB740" s="167"/>
      <c r="AD740" s="618"/>
      <c r="AE740" s="167"/>
      <c r="AU740" s="618"/>
      <c r="AW740" s="230"/>
      <c r="BB740" s="619"/>
      <c r="BC740" s="619"/>
    </row>
    <row r="741" spans="8:55" s="616" customFormat="1">
      <c r="H741" s="230"/>
      <c r="J741" s="617"/>
      <c r="L741" s="617"/>
      <c r="Q741" s="617"/>
      <c r="R741" s="615"/>
      <c r="AA741" s="618"/>
      <c r="AB741" s="167"/>
      <c r="AD741" s="618"/>
      <c r="AE741" s="167"/>
      <c r="AU741" s="618"/>
      <c r="AW741" s="230"/>
      <c r="BB741" s="619"/>
      <c r="BC741" s="619"/>
    </row>
    <row r="742" spans="8:55" s="616" customFormat="1">
      <c r="H742" s="230"/>
      <c r="J742" s="617"/>
      <c r="L742" s="617"/>
      <c r="Q742" s="617"/>
      <c r="R742" s="615"/>
      <c r="AA742" s="618"/>
      <c r="AB742" s="167"/>
      <c r="AD742" s="618"/>
      <c r="AE742" s="167"/>
      <c r="AU742" s="618"/>
      <c r="AW742" s="230"/>
      <c r="BB742" s="619"/>
      <c r="BC742" s="619"/>
    </row>
    <row r="743" spans="8:55" s="616" customFormat="1">
      <c r="H743" s="230"/>
      <c r="J743" s="617"/>
      <c r="L743" s="617"/>
      <c r="Q743" s="617"/>
      <c r="R743" s="615"/>
      <c r="AA743" s="618"/>
      <c r="AB743" s="167"/>
      <c r="AD743" s="618"/>
      <c r="AE743" s="167"/>
      <c r="AU743" s="618"/>
      <c r="AW743" s="230"/>
      <c r="BB743" s="619"/>
      <c r="BC743" s="619"/>
    </row>
    <row r="744" spans="8:55" s="616" customFormat="1">
      <c r="H744" s="230"/>
      <c r="J744" s="617"/>
      <c r="L744" s="617"/>
      <c r="Q744" s="617"/>
      <c r="R744" s="615"/>
      <c r="AA744" s="618"/>
      <c r="AB744" s="167"/>
      <c r="AD744" s="618"/>
      <c r="AE744" s="167"/>
      <c r="AU744" s="618"/>
      <c r="AW744" s="230"/>
      <c r="BB744" s="619"/>
      <c r="BC744" s="619"/>
    </row>
    <row r="745" spans="8:55" s="616" customFormat="1">
      <c r="H745" s="230"/>
      <c r="J745" s="617"/>
      <c r="L745" s="617"/>
      <c r="Q745" s="617"/>
      <c r="R745" s="615"/>
      <c r="AA745" s="618"/>
      <c r="AB745" s="167"/>
      <c r="AD745" s="618"/>
      <c r="AE745" s="167"/>
      <c r="AU745" s="618"/>
      <c r="AW745" s="230"/>
      <c r="BB745" s="619"/>
      <c r="BC745" s="619"/>
    </row>
    <row r="746" spans="8:55" s="616" customFormat="1">
      <c r="H746" s="230"/>
      <c r="J746" s="617"/>
      <c r="L746" s="617"/>
      <c r="Q746" s="617"/>
      <c r="R746" s="615"/>
      <c r="AA746" s="618"/>
      <c r="AB746" s="167"/>
      <c r="AD746" s="618"/>
      <c r="AE746" s="167"/>
      <c r="AU746" s="618"/>
      <c r="AW746" s="230"/>
      <c r="BB746" s="619"/>
      <c r="BC746" s="619"/>
    </row>
    <row r="747" spans="8:55" s="616" customFormat="1">
      <c r="H747" s="230"/>
      <c r="J747" s="617"/>
      <c r="L747" s="617"/>
      <c r="Q747" s="617"/>
      <c r="R747" s="615"/>
      <c r="AA747" s="618"/>
      <c r="AB747" s="167"/>
      <c r="AD747" s="618"/>
      <c r="AE747" s="167"/>
      <c r="AU747" s="618"/>
      <c r="AW747" s="230"/>
      <c r="BB747" s="619"/>
      <c r="BC747" s="619"/>
    </row>
    <row r="748" spans="8:55" s="616" customFormat="1">
      <c r="H748" s="230"/>
      <c r="J748" s="617"/>
      <c r="L748" s="617"/>
      <c r="Q748" s="617"/>
      <c r="R748" s="615"/>
      <c r="AA748" s="618"/>
      <c r="AB748" s="167"/>
      <c r="AD748" s="618"/>
      <c r="AE748" s="167"/>
      <c r="AU748" s="618"/>
      <c r="AW748" s="230"/>
      <c r="BB748" s="619"/>
      <c r="BC748" s="619"/>
    </row>
    <row r="749" spans="8:55" s="616" customFormat="1">
      <c r="H749" s="230"/>
      <c r="J749" s="617"/>
      <c r="L749" s="617"/>
      <c r="Q749" s="617"/>
      <c r="R749" s="615"/>
      <c r="AA749" s="618"/>
      <c r="AB749" s="167"/>
      <c r="AD749" s="618"/>
      <c r="AE749" s="167"/>
      <c r="AU749" s="618"/>
      <c r="AW749" s="230"/>
      <c r="BB749" s="619"/>
      <c r="BC749" s="619"/>
    </row>
    <row r="750" spans="8:55" s="616" customFormat="1">
      <c r="H750" s="230"/>
      <c r="J750" s="617"/>
      <c r="L750" s="617"/>
      <c r="Q750" s="617"/>
      <c r="R750" s="615"/>
      <c r="AA750" s="618"/>
      <c r="AB750" s="167"/>
      <c r="AD750" s="618"/>
      <c r="AE750" s="167"/>
      <c r="AU750" s="618"/>
      <c r="AW750" s="230"/>
      <c r="BB750" s="619"/>
      <c r="BC750" s="619"/>
    </row>
    <row r="751" spans="8:55" s="616" customFormat="1">
      <c r="H751" s="230"/>
      <c r="J751" s="617"/>
      <c r="L751" s="617"/>
      <c r="Q751" s="617"/>
      <c r="R751" s="615"/>
      <c r="AA751" s="618"/>
      <c r="AB751" s="167"/>
      <c r="AD751" s="618"/>
      <c r="AE751" s="167"/>
      <c r="AU751" s="618"/>
      <c r="AW751" s="230"/>
      <c r="BB751" s="619"/>
      <c r="BC751" s="619"/>
    </row>
    <row r="752" spans="8:55" s="616" customFormat="1">
      <c r="H752" s="230"/>
      <c r="J752" s="617"/>
      <c r="L752" s="617"/>
      <c r="Q752" s="617"/>
      <c r="R752" s="615"/>
      <c r="AA752" s="618"/>
      <c r="AB752" s="167"/>
      <c r="AD752" s="618"/>
      <c r="AE752" s="167"/>
      <c r="AU752" s="618"/>
      <c r="AW752" s="230"/>
      <c r="BB752" s="619"/>
      <c r="BC752" s="619"/>
    </row>
    <row r="753" spans="8:55" s="616" customFormat="1">
      <c r="H753" s="230"/>
      <c r="J753" s="617"/>
      <c r="L753" s="617"/>
      <c r="Q753" s="617"/>
      <c r="R753" s="615"/>
      <c r="AA753" s="618"/>
      <c r="AB753" s="167"/>
      <c r="AD753" s="618"/>
      <c r="AE753" s="167"/>
      <c r="AU753" s="618"/>
      <c r="AW753" s="230"/>
      <c r="BB753" s="619"/>
      <c r="BC753" s="619"/>
    </row>
    <row r="754" spans="8:55" s="616" customFormat="1">
      <c r="H754" s="230"/>
      <c r="J754" s="617"/>
      <c r="L754" s="617"/>
      <c r="Q754" s="617"/>
      <c r="R754" s="615"/>
      <c r="AA754" s="618"/>
      <c r="AB754" s="167"/>
      <c r="AD754" s="618"/>
      <c r="AE754" s="167"/>
      <c r="AU754" s="618"/>
      <c r="AW754" s="230"/>
      <c r="BB754" s="619"/>
      <c r="BC754" s="619"/>
    </row>
    <row r="755" spans="8:55" s="616" customFormat="1">
      <c r="H755" s="230"/>
      <c r="J755" s="617"/>
      <c r="L755" s="617"/>
      <c r="Q755" s="617"/>
      <c r="R755" s="615"/>
      <c r="AA755" s="618"/>
      <c r="AB755" s="167"/>
      <c r="AD755" s="618"/>
      <c r="AE755" s="167"/>
      <c r="AU755" s="618"/>
      <c r="AW755" s="230"/>
      <c r="BB755" s="619"/>
      <c r="BC755" s="619"/>
    </row>
    <row r="756" spans="8:55" s="616" customFormat="1">
      <c r="H756" s="230"/>
      <c r="J756" s="617"/>
      <c r="L756" s="617"/>
      <c r="Q756" s="617"/>
      <c r="R756" s="615"/>
      <c r="AA756" s="618"/>
      <c r="AB756" s="167"/>
      <c r="AD756" s="618"/>
      <c r="AE756" s="167"/>
      <c r="AU756" s="618"/>
      <c r="AW756" s="230"/>
      <c r="BB756" s="619"/>
      <c r="BC756" s="619"/>
    </row>
    <row r="757" spans="8:55" s="616" customFormat="1">
      <c r="H757" s="230"/>
      <c r="J757" s="617"/>
      <c r="L757" s="617"/>
      <c r="Q757" s="617"/>
      <c r="R757" s="615"/>
      <c r="AA757" s="618"/>
      <c r="AB757" s="167"/>
      <c r="AD757" s="618"/>
      <c r="AE757" s="167"/>
      <c r="AU757" s="618"/>
      <c r="AW757" s="230"/>
      <c r="BB757" s="619"/>
      <c r="BC757" s="619"/>
    </row>
    <row r="758" spans="8:55" s="616" customFormat="1">
      <c r="H758" s="230"/>
      <c r="J758" s="617"/>
      <c r="L758" s="617"/>
      <c r="Q758" s="617"/>
      <c r="R758" s="615"/>
      <c r="AA758" s="618"/>
      <c r="AB758" s="167"/>
      <c r="AD758" s="618"/>
      <c r="AE758" s="167"/>
      <c r="AU758" s="618"/>
      <c r="AW758" s="230"/>
      <c r="BB758" s="619"/>
      <c r="BC758" s="619"/>
    </row>
    <row r="759" spans="8:55" s="616" customFormat="1">
      <c r="H759" s="230"/>
      <c r="J759" s="617"/>
      <c r="L759" s="617"/>
      <c r="Q759" s="617"/>
      <c r="R759" s="615"/>
      <c r="AA759" s="618"/>
      <c r="AB759" s="167"/>
      <c r="AD759" s="618"/>
      <c r="AE759" s="167"/>
      <c r="AU759" s="618"/>
      <c r="AW759" s="230"/>
      <c r="BB759" s="619"/>
      <c r="BC759" s="619"/>
    </row>
    <row r="760" spans="8:55" s="616" customFormat="1">
      <c r="H760" s="230"/>
      <c r="J760" s="617"/>
      <c r="L760" s="617"/>
      <c r="Q760" s="617"/>
      <c r="R760" s="615"/>
      <c r="AA760" s="618"/>
      <c r="AB760" s="167"/>
      <c r="AD760" s="618"/>
      <c r="AE760" s="167"/>
      <c r="AU760" s="618"/>
      <c r="AW760" s="230"/>
      <c r="BB760" s="619"/>
      <c r="BC760" s="619"/>
    </row>
    <row r="761" spans="8:55" s="616" customFormat="1">
      <c r="H761" s="230"/>
      <c r="J761" s="617"/>
      <c r="L761" s="617"/>
      <c r="Q761" s="617"/>
      <c r="R761" s="615"/>
      <c r="AA761" s="618"/>
      <c r="AB761" s="167"/>
      <c r="AD761" s="618"/>
      <c r="AE761" s="167"/>
      <c r="AU761" s="618"/>
      <c r="AW761" s="230"/>
      <c r="BB761" s="619"/>
      <c r="BC761" s="619"/>
    </row>
    <row r="762" spans="8:55" s="616" customFormat="1">
      <c r="H762" s="230"/>
      <c r="J762" s="617"/>
      <c r="L762" s="617"/>
      <c r="Q762" s="617"/>
      <c r="R762" s="615"/>
      <c r="AA762" s="618"/>
      <c r="AB762" s="167"/>
      <c r="AD762" s="618"/>
      <c r="AE762" s="167"/>
      <c r="AU762" s="618"/>
      <c r="AW762" s="230"/>
      <c r="BB762" s="619"/>
      <c r="BC762" s="619"/>
    </row>
    <row r="763" spans="8:55" s="616" customFormat="1">
      <c r="H763" s="230"/>
      <c r="J763" s="617"/>
      <c r="L763" s="617"/>
      <c r="Q763" s="617"/>
      <c r="R763" s="615"/>
      <c r="AA763" s="618"/>
      <c r="AB763" s="167"/>
      <c r="AD763" s="618"/>
      <c r="AE763" s="167"/>
      <c r="AU763" s="618"/>
      <c r="AW763" s="230"/>
      <c r="BB763" s="619"/>
      <c r="BC763" s="619"/>
    </row>
    <row r="764" spans="8:55" s="616" customFormat="1">
      <c r="H764" s="230"/>
      <c r="J764" s="617"/>
      <c r="L764" s="617"/>
      <c r="Q764" s="617"/>
      <c r="R764" s="615"/>
      <c r="AA764" s="618"/>
      <c r="AB764" s="167"/>
      <c r="AD764" s="618"/>
      <c r="AE764" s="167"/>
      <c r="AU764" s="618"/>
      <c r="AW764" s="230"/>
      <c r="BB764" s="619"/>
      <c r="BC764" s="619"/>
    </row>
    <row r="765" spans="8:55" s="616" customFormat="1">
      <c r="H765" s="230"/>
      <c r="J765" s="617"/>
      <c r="L765" s="617"/>
      <c r="Q765" s="617"/>
      <c r="R765" s="615"/>
      <c r="AA765" s="618"/>
      <c r="AB765" s="167"/>
      <c r="AD765" s="618"/>
      <c r="AE765" s="167"/>
      <c r="AU765" s="618"/>
      <c r="AW765" s="230"/>
      <c r="BB765" s="619"/>
      <c r="BC765" s="619"/>
    </row>
    <row r="766" spans="8:55" s="616" customFormat="1">
      <c r="H766" s="230"/>
      <c r="J766" s="617"/>
      <c r="L766" s="617"/>
      <c r="Q766" s="617"/>
      <c r="R766" s="615"/>
      <c r="AA766" s="618"/>
      <c r="AB766" s="167"/>
      <c r="AD766" s="618"/>
      <c r="AE766" s="167"/>
      <c r="AU766" s="618"/>
      <c r="AW766" s="230"/>
      <c r="BB766" s="619"/>
      <c r="BC766" s="619"/>
    </row>
    <row r="767" spans="8:55" s="616" customFormat="1">
      <c r="H767" s="230"/>
      <c r="J767" s="617"/>
      <c r="L767" s="617"/>
      <c r="Q767" s="617"/>
      <c r="R767" s="615"/>
      <c r="AA767" s="618"/>
      <c r="AB767" s="167"/>
      <c r="AD767" s="618"/>
      <c r="AE767" s="167"/>
      <c r="AU767" s="618"/>
      <c r="AW767" s="230"/>
      <c r="BB767" s="619"/>
      <c r="BC767" s="619"/>
    </row>
    <row r="768" spans="8:55" s="616" customFormat="1">
      <c r="H768" s="230"/>
      <c r="J768" s="617"/>
      <c r="L768" s="617"/>
      <c r="Q768" s="617"/>
      <c r="R768" s="615"/>
      <c r="AA768" s="618"/>
      <c r="AB768" s="167"/>
      <c r="AD768" s="618"/>
      <c r="AE768" s="167"/>
      <c r="AU768" s="618"/>
      <c r="AW768" s="230"/>
      <c r="BB768" s="619"/>
      <c r="BC768" s="619"/>
    </row>
    <row r="769" spans="8:55" s="616" customFormat="1">
      <c r="H769" s="230"/>
      <c r="J769" s="617"/>
      <c r="L769" s="617"/>
      <c r="Q769" s="617"/>
      <c r="R769" s="615"/>
      <c r="AA769" s="618"/>
      <c r="AB769" s="167"/>
      <c r="AD769" s="618"/>
      <c r="AE769" s="167"/>
      <c r="AU769" s="618"/>
      <c r="AW769" s="230"/>
      <c r="BB769" s="619"/>
      <c r="BC769" s="619"/>
    </row>
    <row r="770" spans="8:55" s="616" customFormat="1">
      <c r="H770" s="230"/>
      <c r="J770" s="617"/>
      <c r="L770" s="617"/>
      <c r="Q770" s="617"/>
      <c r="R770" s="615"/>
      <c r="AA770" s="618"/>
      <c r="AB770" s="167"/>
      <c r="AD770" s="618"/>
      <c r="AE770" s="167"/>
      <c r="AU770" s="618"/>
      <c r="AW770" s="230"/>
      <c r="BB770" s="619"/>
      <c r="BC770" s="619"/>
    </row>
    <row r="771" spans="8:55" s="616" customFormat="1">
      <c r="H771" s="230"/>
      <c r="J771" s="617"/>
      <c r="L771" s="617"/>
      <c r="Q771" s="617"/>
      <c r="R771" s="615"/>
      <c r="AA771" s="618"/>
      <c r="AB771" s="167"/>
      <c r="AD771" s="618"/>
      <c r="AE771" s="167"/>
      <c r="AU771" s="618"/>
      <c r="AW771" s="230"/>
      <c r="BB771" s="619"/>
      <c r="BC771" s="619"/>
    </row>
    <row r="772" spans="8:55" s="616" customFormat="1">
      <c r="H772" s="230"/>
      <c r="J772" s="617"/>
      <c r="L772" s="617"/>
      <c r="Q772" s="617"/>
      <c r="R772" s="615"/>
      <c r="AA772" s="618"/>
      <c r="AB772" s="167"/>
      <c r="AD772" s="618"/>
      <c r="AE772" s="167"/>
      <c r="AU772" s="618"/>
      <c r="AW772" s="230"/>
      <c r="BB772" s="619"/>
      <c r="BC772" s="619"/>
    </row>
    <row r="773" spans="8:55" s="616" customFormat="1">
      <c r="H773" s="230"/>
      <c r="J773" s="617"/>
      <c r="L773" s="617"/>
      <c r="Q773" s="617"/>
      <c r="R773" s="615"/>
      <c r="AA773" s="618"/>
      <c r="AB773" s="167"/>
      <c r="AD773" s="618"/>
      <c r="AE773" s="167"/>
      <c r="AU773" s="618"/>
      <c r="AW773" s="230"/>
      <c r="BB773" s="619"/>
      <c r="BC773" s="619"/>
    </row>
    <row r="774" spans="8:55" s="616" customFormat="1">
      <c r="H774" s="230"/>
      <c r="J774" s="617"/>
      <c r="L774" s="617"/>
      <c r="Q774" s="617"/>
      <c r="R774" s="615"/>
      <c r="AA774" s="618"/>
      <c r="AB774" s="167"/>
      <c r="AD774" s="618"/>
      <c r="AE774" s="167"/>
      <c r="AU774" s="618"/>
      <c r="AW774" s="230"/>
      <c r="BB774" s="619"/>
      <c r="BC774" s="619"/>
    </row>
    <row r="775" spans="8:55" s="616" customFormat="1">
      <c r="H775" s="230"/>
      <c r="J775" s="617"/>
      <c r="L775" s="617"/>
      <c r="Q775" s="617"/>
      <c r="R775" s="615"/>
      <c r="AA775" s="618"/>
      <c r="AB775" s="167"/>
      <c r="AD775" s="618"/>
      <c r="AE775" s="167"/>
      <c r="AU775" s="618"/>
      <c r="AW775" s="230"/>
      <c r="BB775" s="619"/>
      <c r="BC775" s="619"/>
    </row>
    <row r="776" spans="8:55" s="616" customFormat="1">
      <c r="H776" s="230"/>
      <c r="J776" s="617"/>
      <c r="L776" s="617"/>
      <c r="Q776" s="617"/>
      <c r="R776" s="615"/>
      <c r="AA776" s="618"/>
      <c r="AB776" s="167"/>
      <c r="AD776" s="618"/>
      <c r="AE776" s="167"/>
      <c r="AU776" s="618"/>
      <c r="AW776" s="230"/>
      <c r="BB776" s="619"/>
      <c r="BC776" s="619"/>
    </row>
    <row r="777" spans="8:55" s="616" customFormat="1">
      <c r="H777" s="230"/>
      <c r="J777" s="617"/>
      <c r="L777" s="617"/>
      <c r="Q777" s="617"/>
      <c r="R777" s="615"/>
      <c r="AA777" s="618"/>
      <c r="AB777" s="167"/>
      <c r="AD777" s="618"/>
      <c r="AE777" s="167"/>
      <c r="AU777" s="618"/>
      <c r="AW777" s="230"/>
      <c r="BB777" s="619"/>
      <c r="BC777" s="619"/>
    </row>
    <row r="778" spans="8:55" s="616" customFormat="1">
      <c r="H778" s="230"/>
      <c r="J778" s="617"/>
      <c r="L778" s="617"/>
      <c r="Q778" s="617"/>
      <c r="R778" s="615"/>
      <c r="AA778" s="618"/>
      <c r="AB778" s="167"/>
      <c r="AD778" s="618"/>
      <c r="AE778" s="167"/>
      <c r="AU778" s="618"/>
      <c r="AW778" s="230"/>
      <c r="BB778" s="619"/>
      <c r="BC778" s="619"/>
    </row>
    <row r="779" spans="8:55" s="616" customFormat="1">
      <c r="H779" s="230"/>
      <c r="J779" s="617"/>
      <c r="L779" s="617"/>
      <c r="Q779" s="617"/>
      <c r="R779" s="615"/>
      <c r="AA779" s="618"/>
      <c r="AB779" s="167"/>
      <c r="AD779" s="618"/>
      <c r="AE779" s="167"/>
      <c r="AU779" s="618"/>
      <c r="AW779" s="230"/>
      <c r="BB779" s="619"/>
      <c r="BC779" s="619"/>
    </row>
    <row r="780" spans="8:55" s="616" customFormat="1">
      <c r="H780" s="230"/>
      <c r="J780" s="617"/>
      <c r="L780" s="617"/>
      <c r="Q780" s="617"/>
      <c r="R780" s="615"/>
      <c r="AA780" s="618"/>
      <c r="AB780" s="167"/>
      <c r="AD780" s="618"/>
      <c r="AE780" s="167"/>
      <c r="AU780" s="618"/>
      <c r="AW780" s="230"/>
      <c r="BB780" s="619"/>
      <c r="BC780" s="619"/>
    </row>
    <row r="781" spans="8:55" s="616" customFormat="1">
      <c r="H781" s="230"/>
      <c r="J781" s="617"/>
      <c r="L781" s="617"/>
      <c r="Q781" s="617"/>
      <c r="R781" s="615"/>
      <c r="AA781" s="618"/>
      <c r="AB781" s="167"/>
      <c r="AD781" s="618"/>
      <c r="AE781" s="167"/>
      <c r="AU781" s="618"/>
      <c r="AW781" s="230"/>
      <c r="BB781" s="619"/>
      <c r="BC781" s="619"/>
    </row>
    <row r="782" spans="8:55" s="616" customFormat="1">
      <c r="H782" s="230"/>
      <c r="J782" s="617"/>
      <c r="L782" s="617"/>
      <c r="Q782" s="617"/>
      <c r="R782" s="615"/>
      <c r="AA782" s="618"/>
      <c r="AB782" s="167"/>
      <c r="AD782" s="618"/>
      <c r="AE782" s="167"/>
      <c r="AU782" s="618"/>
      <c r="AW782" s="230"/>
      <c r="BB782" s="619"/>
      <c r="BC782" s="619"/>
    </row>
    <row r="783" spans="8:55" s="616" customFormat="1">
      <c r="H783" s="230"/>
      <c r="J783" s="617"/>
      <c r="L783" s="617"/>
      <c r="Q783" s="617"/>
      <c r="R783" s="615"/>
      <c r="AA783" s="618"/>
      <c r="AB783" s="167"/>
      <c r="AD783" s="618"/>
      <c r="AE783" s="167"/>
      <c r="AU783" s="618"/>
      <c r="AW783" s="230"/>
      <c r="BB783" s="619"/>
      <c r="BC783" s="619"/>
    </row>
    <row r="784" spans="8:55" s="616" customFormat="1">
      <c r="H784" s="230"/>
      <c r="J784" s="617"/>
      <c r="L784" s="617"/>
      <c r="Q784" s="617"/>
      <c r="R784" s="615"/>
      <c r="AA784" s="618"/>
      <c r="AB784" s="167"/>
      <c r="AD784" s="618"/>
      <c r="AE784" s="167"/>
      <c r="AU784" s="618"/>
      <c r="AW784" s="230"/>
      <c r="BB784" s="619"/>
      <c r="BC784" s="619"/>
    </row>
    <row r="785" spans="8:55" s="616" customFormat="1">
      <c r="H785" s="230"/>
      <c r="J785" s="617"/>
      <c r="L785" s="617"/>
      <c r="Q785" s="617"/>
      <c r="R785" s="615"/>
      <c r="AA785" s="618"/>
      <c r="AB785" s="167"/>
      <c r="AD785" s="618"/>
      <c r="AE785" s="167"/>
      <c r="AU785" s="618"/>
      <c r="AW785" s="230"/>
      <c r="BB785" s="619"/>
      <c r="BC785" s="619"/>
    </row>
    <row r="786" spans="8:55" s="616" customFormat="1">
      <c r="H786" s="230"/>
      <c r="J786" s="617"/>
      <c r="L786" s="617"/>
      <c r="Q786" s="617"/>
      <c r="R786" s="615"/>
      <c r="AA786" s="618"/>
      <c r="AB786" s="167"/>
      <c r="AD786" s="618"/>
      <c r="AE786" s="167"/>
      <c r="AU786" s="618"/>
      <c r="AW786" s="230"/>
      <c r="BB786" s="619"/>
      <c r="BC786" s="619"/>
    </row>
    <row r="787" spans="8:55" s="616" customFormat="1">
      <c r="H787" s="230"/>
      <c r="J787" s="617"/>
      <c r="L787" s="617"/>
      <c r="Q787" s="617"/>
      <c r="R787" s="615"/>
      <c r="AA787" s="618"/>
      <c r="AB787" s="167"/>
      <c r="AD787" s="618"/>
      <c r="AE787" s="167"/>
      <c r="AU787" s="618"/>
      <c r="AW787" s="230"/>
      <c r="BB787" s="619"/>
      <c r="BC787" s="619"/>
    </row>
    <row r="788" spans="8:55" s="616" customFormat="1">
      <c r="H788" s="230"/>
      <c r="J788" s="617"/>
      <c r="L788" s="617"/>
      <c r="Q788" s="617"/>
      <c r="R788" s="615"/>
      <c r="AA788" s="618"/>
      <c r="AB788" s="167"/>
      <c r="AD788" s="618"/>
      <c r="AE788" s="167"/>
      <c r="AU788" s="618"/>
      <c r="AW788" s="230"/>
      <c r="BB788" s="619"/>
      <c r="BC788" s="619"/>
    </row>
    <row r="789" spans="8:55" s="616" customFormat="1">
      <c r="H789" s="230"/>
      <c r="J789" s="617"/>
      <c r="L789" s="617"/>
      <c r="Q789" s="617"/>
      <c r="R789" s="615"/>
      <c r="AA789" s="618"/>
      <c r="AB789" s="167"/>
      <c r="AD789" s="618"/>
      <c r="AE789" s="167"/>
      <c r="AU789" s="618"/>
      <c r="AW789" s="230"/>
      <c r="BB789" s="619"/>
      <c r="BC789" s="619"/>
    </row>
    <row r="790" spans="8:55" s="616" customFormat="1">
      <c r="H790" s="230"/>
      <c r="J790" s="617"/>
      <c r="L790" s="617"/>
      <c r="Q790" s="617"/>
      <c r="R790" s="615"/>
      <c r="AA790" s="618"/>
      <c r="AB790" s="167"/>
      <c r="AD790" s="618"/>
      <c r="AE790" s="167"/>
      <c r="AU790" s="618"/>
      <c r="AW790" s="230"/>
      <c r="BB790" s="619"/>
      <c r="BC790" s="619"/>
    </row>
    <row r="791" spans="8:55" s="616" customFormat="1">
      <c r="H791" s="230"/>
      <c r="J791" s="617"/>
      <c r="L791" s="617"/>
      <c r="Q791" s="617"/>
      <c r="R791" s="615"/>
      <c r="AA791" s="618"/>
      <c r="AB791" s="167"/>
      <c r="AD791" s="618"/>
      <c r="AE791" s="167"/>
      <c r="AU791" s="618"/>
      <c r="AW791" s="230"/>
      <c r="BB791" s="619"/>
      <c r="BC791" s="619"/>
    </row>
    <row r="792" spans="8:55" s="616" customFormat="1">
      <c r="H792" s="230"/>
      <c r="J792" s="617"/>
      <c r="L792" s="617"/>
      <c r="Q792" s="617"/>
      <c r="R792" s="615"/>
      <c r="AA792" s="618"/>
      <c r="AB792" s="167"/>
      <c r="AD792" s="618"/>
      <c r="AE792" s="167"/>
      <c r="AU792" s="618"/>
      <c r="AW792" s="230"/>
      <c r="BB792" s="619"/>
      <c r="BC792" s="619"/>
    </row>
    <row r="793" spans="8:55" s="616" customFormat="1">
      <c r="H793" s="230"/>
      <c r="J793" s="617"/>
      <c r="L793" s="617"/>
      <c r="Q793" s="617"/>
      <c r="R793" s="615"/>
      <c r="AA793" s="618"/>
      <c r="AB793" s="167"/>
      <c r="AD793" s="618"/>
      <c r="AE793" s="167"/>
      <c r="AU793" s="618"/>
      <c r="AW793" s="230"/>
      <c r="BB793" s="619"/>
      <c r="BC793" s="619"/>
    </row>
    <row r="794" spans="8:55" s="616" customFormat="1">
      <c r="H794" s="230"/>
      <c r="J794" s="617"/>
      <c r="L794" s="617"/>
      <c r="Q794" s="617"/>
      <c r="R794" s="615"/>
      <c r="AA794" s="618"/>
      <c r="AB794" s="167"/>
      <c r="AD794" s="618"/>
      <c r="AE794" s="167"/>
      <c r="AU794" s="618"/>
      <c r="AW794" s="230"/>
      <c r="BB794" s="619"/>
      <c r="BC794" s="619"/>
    </row>
    <row r="795" spans="8:55" s="616" customFormat="1">
      <c r="H795" s="230"/>
      <c r="J795" s="617"/>
      <c r="L795" s="617"/>
      <c r="Q795" s="617"/>
      <c r="R795" s="615"/>
      <c r="AA795" s="618"/>
      <c r="AB795" s="167"/>
      <c r="AD795" s="618"/>
      <c r="AE795" s="167"/>
      <c r="AU795" s="618"/>
      <c r="AW795" s="230"/>
      <c r="BB795" s="619"/>
      <c r="BC795" s="619"/>
    </row>
    <row r="796" spans="8:55" s="616" customFormat="1">
      <c r="H796" s="230"/>
      <c r="J796" s="617"/>
      <c r="L796" s="617"/>
      <c r="Q796" s="617"/>
      <c r="R796" s="615"/>
      <c r="AA796" s="618"/>
      <c r="AB796" s="167"/>
      <c r="AD796" s="618"/>
      <c r="AE796" s="167"/>
      <c r="AU796" s="618"/>
      <c r="AW796" s="230"/>
      <c r="BB796" s="619"/>
      <c r="BC796" s="619"/>
    </row>
    <row r="797" spans="8:55" s="616" customFormat="1">
      <c r="H797" s="230"/>
      <c r="J797" s="617"/>
      <c r="L797" s="617"/>
      <c r="Q797" s="617"/>
      <c r="R797" s="615"/>
      <c r="AA797" s="618"/>
      <c r="AB797" s="167"/>
      <c r="AD797" s="618"/>
      <c r="AE797" s="167"/>
      <c r="AU797" s="618"/>
      <c r="AW797" s="230"/>
      <c r="BB797" s="619"/>
      <c r="BC797" s="619"/>
    </row>
    <row r="798" spans="8:55" s="616" customFormat="1">
      <c r="H798" s="230"/>
      <c r="J798" s="617"/>
      <c r="L798" s="617"/>
      <c r="Q798" s="617"/>
      <c r="R798" s="615"/>
      <c r="AA798" s="618"/>
      <c r="AB798" s="167"/>
      <c r="AD798" s="618"/>
      <c r="AE798" s="167"/>
      <c r="AU798" s="618"/>
      <c r="AW798" s="230"/>
      <c r="BB798" s="619"/>
      <c r="BC798" s="619"/>
    </row>
    <row r="799" spans="8:55" s="616" customFormat="1">
      <c r="H799" s="230"/>
      <c r="J799" s="617"/>
      <c r="L799" s="617"/>
      <c r="Q799" s="617"/>
      <c r="R799" s="615"/>
      <c r="AA799" s="618"/>
      <c r="AB799" s="167"/>
      <c r="AD799" s="618"/>
      <c r="AE799" s="167"/>
      <c r="AU799" s="618"/>
      <c r="AW799" s="230"/>
      <c r="BB799" s="619"/>
      <c r="BC799" s="619"/>
    </row>
    <row r="800" spans="8:55" s="616" customFormat="1">
      <c r="H800" s="230"/>
      <c r="J800" s="617"/>
      <c r="L800" s="617"/>
      <c r="Q800" s="617"/>
      <c r="R800" s="615"/>
      <c r="AA800" s="618"/>
      <c r="AB800" s="167"/>
      <c r="AD800" s="618"/>
      <c r="AE800" s="167"/>
      <c r="AU800" s="618"/>
      <c r="AW800" s="230"/>
      <c r="BB800" s="619"/>
      <c r="BC800" s="619"/>
    </row>
    <row r="801" spans="8:55" s="616" customFormat="1">
      <c r="H801" s="230"/>
      <c r="J801" s="617"/>
      <c r="L801" s="617"/>
      <c r="Q801" s="617"/>
      <c r="R801" s="615"/>
      <c r="AA801" s="618"/>
      <c r="AB801" s="167"/>
      <c r="AD801" s="618"/>
      <c r="AE801" s="167"/>
      <c r="AU801" s="618"/>
      <c r="AW801" s="230"/>
      <c r="BB801" s="619"/>
      <c r="BC801" s="619"/>
    </row>
    <row r="802" spans="8:55" s="616" customFormat="1">
      <c r="H802" s="230"/>
      <c r="J802" s="617"/>
      <c r="L802" s="617"/>
      <c r="Q802" s="617"/>
      <c r="R802" s="615"/>
      <c r="AA802" s="618"/>
      <c r="AB802" s="167"/>
      <c r="AD802" s="618"/>
      <c r="AE802" s="167"/>
      <c r="AU802" s="618"/>
      <c r="AW802" s="230"/>
      <c r="BB802" s="619"/>
      <c r="BC802" s="619"/>
    </row>
    <row r="803" spans="8:55" s="616" customFormat="1">
      <c r="H803" s="230"/>
      <c r="J803" s="617"/>
      <c r="L803" s="617"/>
      <c r="Q803" s="617"/>
      <c r="R803" s="615"/>
      <c r="AA803" s="618"/>
      <c r="AB803" s="167"/>
      <c r="AD803" s="618"/>
      <c r="AE803" s="167"/>
      <c r="AU803" s="618"/>
      <c r="AW803" s="230"/>
      <c r="BB803" s="619"/>
      <c r="BC803" s="619"/>
    </row>
    <row r="804" spans="8:55" s="616" customFormat="1">
      <c r="H804" s="230"/>
      <c r="J804" s="617"/>
      <c r="L804" s="617"/>
      <c r="Q804" s="617"/>
      <c r="R804" s="615"/>
      <c r="AA804" s="618"/>
      <c r="AB804" s="167"/>
      <c r="AD804" s="618"/>
      <c r="AE804" s="167"/>
      <c r="AU804" s="618"/>
      <c r="AW804" s="230"/>
      <c r="BB804" s="619"/>
      <c r="BC804" s="619"/>
    </row>
    <row r="805" spans="8:55" s="616" customFormat="1">
      <c r="H805" s="230"/>
      <c r="J805" s="617"/>
      <c r="L805" s="617"/>
      <c r="Q805" s="617"/>
      <c r="R805" s="615"/>
      <c r="AA805" s="618"/>
      <c r="AB805" s="167"/>
      <c r="AD805" s="618"/>
      <c r="AE805" s="167"/>
      <c r="AU805" s="618"/>
      <c r="AW805" s="230"/>
      <c r="BB805" s="619"/>
      <c r="BC805" s="619"/>
    </row>
    <row r="806" spans="8:55" s="616" customFormat="1">
      <c r="H806" s="230"/>
      <c r="J806" s="617"/>
      <c r="L806" s="617"/>
      <c r="Q806" s="617"/>
      <c r="R806" s="615"/>
      <c r="AA806" s="618"/>
      <c r="AB806" s="167"/>
      <c r="AD806" s="618"/>
      <c r="AE806" s="167"/>
      <c r="AU806" s="618"/>
      <c r="AW806" s="230"/>
      <c r="BB806" s="619"/>
      <c r="BC806" s="619"/>
    </row>
    <row r="807" spans="8:55" s="616" customFormat="1">
      <c r="H807" s="230"/>
      <c r="J807" s="617"/>
      <c r="L807" s="617"/>
      <c r="Q807" s="617"/>
      <c r="R807" s="615"/>
      <c r="AA807" s="618"/>
      <c r="AB807" s="167"/>
      <c r="AD807" s="618"/>
      <c r="AE807" s="167"/>
      <c r="AU807" s="618"/>
      <c r="AW807" s="230"/>
      <c r="BB807" s="619"/>
      <c r="BC807" s="619"/>
    </row>
    <row r="808" spans="8:55" s="616" customFormat="1">
      <c r="H808" s="230"/>
      <c r="J808" s="617"/>
      <c r="L808" s="617"/>
      <c r="Q808" s="617"/>
      <c r="R808" s="615"/>
      <c r="AA808" s="618"/>
      <c r="AB808" s="167"/>
      <c r="AD808" s="618"/>
      <c r="AE808" s="167"/>
      <c r="AU808" s="618"/>
      <c r="AW808" s="230"/>
      <c r="BB808" s="619"/>
      <c r="BC808" s="619"/>
    </row>
    <row r="809" spans="8:55" s="616" customFormat="1">
      <c r="H809" s="230"/>
      <c r="J809" s="617"/>
      <c r="L809" s="617"/>
      <c r="Q809" s="617"/>
      <c r="R809" s="615"/>
      <c r="AA809" s="618"/>
      <c r="AB809" s="167"/>
      <c r="AD809" s="618"/>
      <c r="AE809" s="167"/>
      <c r="AU809" s="618"/>
      <c r="AW809" s="230"/>
      <c r="BB809" s="619"/>
      <c r="BC809" s="619"/>
    </row>
    <row r="810" spans="8:55" s="616" customFormat="1">
      <c r="H810" s="230"/>
      <c r="J810" s="617"/>
      <c r="L810" s="617"/>
      <c r="Q810" s="617"/>
      <c r="R810" s="615"/>
      <c r="AA810" s="618"/>
      <c r="AB810" s="167"/>
      <c r="AD810" s="618"/>
      <c r="AE810" s="167"/>
      <c r="AU810" s="618"/>
      <c r="AW810" s="230"/>
      <c r="BB810" s="619"/>
      <c r="BC810" s="619"/>
    </row>
    <row r="811" spans="8:55" s="616" customFormat="1">
      <c r="H811" s="230"/>
      <c r="J811" s="617"/>
      <c r="L811" s="617"/>
      <c r="Q811" s="617"/>
      <c r="R811" s="615"/>
      <c r="AA811" s="618"/>
      <c r="AB811" s="167"/>
      <c r="AD811" s="618"/>
      <c r="AE811" s="167"/>
      <c r="AU811" s="618"/>
      <c r="AW811" s="230"/>
      <c r="BB811" s="619"/>
      <c r="BC811" s="619"/>
    </row>
    <row r="812" spans="8:55" s="616" customFormat="1">
      <c r="H812" s="230"/>
      <c r="J812" s="617"/>
      <c r="L812" s="617"/>
      <c r="Q812" s="617"/>
      <c r="R812" s="615"/>
      <c r="AA812" s="618"/>
      <c r="AB812" s="167"/>
      <c r="AD812" s="618"/>
      <c r="AE812" s="167"/>
      <c r="AU812" s="618"/>
      <c r="AW812" s="230"/>
      <c r="BB812" s="619"/>
      <c r="BC812" s="619"/>
    </row>
    <row r="813" spans="8:55" s="616" customFormat="1">
      <c r="H813" s="230"/>
      <c r="J813" s="617"/>
      <c r="L813" s="617"/>
      <c r="Q813" s="617"/>
      <c r="R813" s="615"/>
      <c r="AA813" s="618"/>
      <c r="AB813" s="167"/>
      <c r="AD813" s="618"/>
      <c r="AE813" s="167"/>
      <c r="AU813" s="618"/>
      <c r="AW813" s="230"/>
      <c r="BB813" s="619"/>
      <c r="BC813" s="619"/>
    </row>
    <row r="814" spans="8:55" s="616" customFormat="1">
      <c r="H814" s="230"/>
      <c r="J814" s="617"/>
      <c r="L814" s="617"/>
      <c r="Q814" s="617"/>
      <c r="R814" s="615"/>
      <c r="AA814" s="618"/>
      <c r="AB814" s="167"/>
      <c r="AD814" s="618"/>
      <c r="AE814" s="167"/>
      <c r="AU814" s="618"/>
      <c r="AW814" s="230"/>
      <c r="BB814" s="619"/>
      <c r="BC814" s="619"/>
    </row>
    <row r="815" spans="8:55" s="616" customFormat="1">
      <c r="H815" s="230"/>
      <c r="J815" s="617"/>
      <c r="L815" s="617"/>
      <c r="Q815" s="617"/>
      <c r="R815" s="615"/>
      <c r="AA815" s="618"/>
      <c r="AB815" s="167"/>
      <c r="AD815" s="618"/>
      <c r="AE815" s="167"/>
      <c r="AU815" s="618"/>
      <c r="AW815" s="230"/>
      <c r="BB815" s="619"/>
      <c r="BC815" s="619"/>
    </row>
    <row r="816" spans="8:55" s="616" customFormat="1">
      <c r="H816" s="230"/>
      <c r="J816" s="617"/>
      <c r="L816" s="617"/>
      <c r="Q816" s="617"/>
      <c r="R816" s="615"/>
      <c r="AA816" s="618"/>
      <c r="AB816" s="167"/>
      <c r="AD816" s="618"/>
      <c r="AE816" s="167"/>
      <c r="AU816" s="618"/>
      <c r="AW816" s="230"/>
      <c r="BB816" s="619"/>
      <c r="BC816" s="619"/>
    </row>
    <row r="817" spans="8:55" s="616" customFormat="1">
      <c r="H817" s="230"/>
      <c r="J817" s="617"/>
      <c r="L817" s="617"/>
      <c r="Q817" s="617"/>
      <c r="R817" s="615"/>
      <c r="AA817" s="618"/>
      <c r="AB817" s="167"/>
      <c r="AD817" s="618"/>
      <c r="AE817" s="167"/>
      <c r="AU817" s="618"/>
      <c r="AW817" s="230"/>
      <c r="BB817" s="619"/>
      <c r="BC817" s="619"/>
    </row>
    <row r="818" spans="8:55" s="616" customFormat="1">
      <c r="H818" s="230"/>
      <c r="J818" s="617"/>
      <c r="L818" s="617"/>
      <c r="Q818" s="617"/>
      <c r="R818" s="615"/>
      <c r="AA818" s="618"/>
      <c r="AB818" s="167"/>
      <c r="AD818" s="618"/>
      <c r="AE818" s="167"/>
      <c r="AU818" s="618"/>
      <c r="AW818" s="230"/>
      <c r="BB818" s="619"/>
      <c r="BC818" s="619"/>
    </row>
    <row r="819" spans="8:55" s="616" customFormat="1">
      <c r="H819" s="230"/>
      <c r="J819" s="617"/>
      <c r="L819" s="617"/>
      <c r="Q819" s="617"/>
      <c r="R819" s="615"/>
      <c r="AA819" s="618"/>
      <c r="AB819" s="167"/>
      <c r="AD819" s="618"/>
      <c r="AE819" s="167"/>
      <c r="AU819" s="618"/>
      <c r="AW819" s="230"/>
      <c r="BB819" s="619"/>
      <c r="BC819" s="619"/>
    </row>
    <row r="820" spans="8:55" s="616" customFormat="1">
      <c r="H820" s="230"/>
      <c r="J820" s="617"/>
      <c r="L820" s="617"/>
      <c r="Q820" s="617"/>
      <c r="R820" s="615"/>
      <c r="AA820" s="618"/>
      <c r="AB820" s="167"/>
      <c r="AD820" s="618"/>
      <c r="AE820" s="167"/>
      <c r="AU820" s="618"/>
      <c r="AW820" s="230"/>
      <c r="BB820" s="619"/>
      <c r="BC820" s="619"/>
    </row>
    <row r="821" spans="8:55" s="616" customFormat="1">
      <c r="H821" s="230"/>
      <c r="J821" s="617"/>
      <c r="L821" s="617"/>
      <c r="Q821" s="617"/>
      <c r="R821" s="615"/>
      <c r="AA821" s="618"/>
      <c r="AB821" s="167"/>
      <c r="AD821" s="618"/>
      <c r="AE821" s="167"/>
      <c r="AU821" s="618"/>
      <c r="AW821" s="230"/>
      <c r="BB821" s="619"/>
      <c r="BC821" s="619"/>
    </row>
    <row r="822" spans="8:55" s="616" customFormat="1">
      <c r="H822" s="230"/>
      <c r="J822" s="617"/>
      <c r="L822" s="617"/>
      <c r="Q822" s="617"/>
      <c r="R822" s="615"/>
      <c r="AA822" s="618"/>
      <c r="AB822" s="167"/>
      <c r="AD822" s="618"/>
      <c r="AE822" s="167"/>
      <c r="AU822" s="618"/>
      <c r="AW822" s="230"/>
      <c r="BB822" s="619"/>
      <c r="BC822" s="619"/>
    </row>
    <row r="823" spans="8:55" s="616" customFormat="1">
      <c r="H823" s="230"/>
      <c r="J823" s="617"/>
      <c r="L823" s="617"/>
      <c r="Q823" s="617"/>
      <c r="R823" s="615"/>
      <c r="AA823" s="618"/>
      <c r="AB823" s="167"/>
      <c r="AD823" s="618"/>
      <c r="AE823" s="167"/>
      <c r="AU823" s="618"/>
      <c r="AW823" s="230"/>
      <c r="BB823" s="619"/>
      <c r="BC823" s="619"/>
    </row>
    <row r="824" spans="8:55" s="616" customFormat="1">
      <c r="H824" s="230"/>
      <c r="J824" s="617"/>
      <c r="L824" s="617"/>
      <c r="Q824" s="617"/>
      <c r="R824" s="615"/>
      <c r="AA824" s="618"/>
      <c r="AB824" s="167"/>
      <c r="AD824" s="618"/>
      <c r="AE824" s="167"/>
      <c r="AU824" s="618"/>
      <c r="AW824" s="230"/>
      <c r="BB824" s="619"/>
      <c r="BC824" s="619"/>
    </row>
    <row r="825" spans="8:55" s="616" customFormat="1">
      <c r="H825" s="230"/>
      <c r="J825" s="617"/>
      <c r="L825" s="617"/>
      <c r="Q825" s="617"/>
      <c r="R825" s="615"/>
      <c r="AA825" s="618"/>
      <c r="AB825" s="167"/>
      <c r="AD825" s="618"/>
      <c r="AE825" s="167"/>
      <c r="AU825" s="618"/>
      <c r="AW825" s="230"/>
      <c r="BB825" s="619"/>
      <c r="BC825" s="619"/>
    </row>
    <row r="826" spans="8:55" s="616" customFormat="1">
      <c r="H826" s="230"/>
      <c r="J826" s="617"/>
      <c r="L826" s="617"/>
      <c r="Q826" s="617"/>
      <c r="R826" s="615"/>
      <c r="AA826" s="618"/>
      <c r="AB826" s="167"/>
      <c r="AD826" s="618"/>
      <c r="AE826" s="167"/>
      <c r="AU826" s="618"/>
      <c r="AW826" s="230"/>
      <c r="BB826" s="619"/>
      <c r="BC826" s="619"/>
    </row>
    <row r="827" spans="8:55" s="616" customFormat="1">
      <c r="H827" s="230"/>
      <c r="J827" s="617"/>
      <c r="L827" s="617"/>
      <c r="Q827" s="617"/>
      <c r="R827" s="615"/>
      <c r="AA827" s="618"/>
      <c r="AB827" s="167"/>
      <c r="AD827" s="618"/>
      <c r="AE827" s="167"/>
      <c r="AU827" s="618"/>
      <c r="AW827" s="230"/>
      <c r="BB827" s="619"/>
      <c r="BC827" s="619"/>
    </row>
    <row r="828" spans="8:55" s="616" customFormat="1">
      <c r="H828" s="230"/>
      <c r="J828" s="617"/>
      <c r="L828" s="617"/>
      <c r="Q828" s="617"/>
      <c r="R828" s="615"/>
      <c r="AA828" s="618"/>
      <c r="AB828" s="167"/>
      <c r="AD828" s="618"/>
      <c r="AE828" s="167"/>
      <c r="AU828" s="618"/>
      <c r="AW828" s="230"/>
      <c r="BB828" s="619"/>
      <c r="BC828" s="619"/>
    </row>
    <row r="829" spans="8:55" s="616" customFormat="1">
      <c r="H829" s="230"/>
      <c r="J829" s="617"/>
      <c r="L829" s="617"/>
      <c r="Q829" s="617"/>
      <c r="R829" s="615"/>
      <c r="AA829" s="618"/>
      <c r="AB829" s="167"/>
      <c r="AD829" s="618"/>
      <c r="AE829" s="167"/>
      <c r="AU829" s="618"/>
      <c r="AW829" s="230"/>
      <c r="BB829" s="619"/>
      <c r="BC829" s="619"/>
    </row>
    <row r="830" spans="8:55" s="616" customFormat="1">
      <c r="H830" s="230"/>
      <c r="J830" s="617"/>
      <c r="L830" s="617"/>
      <c r="Q830" s="617"/>
      <c r="R830" s="615"/>
      <c r="AA830" s="618"/>
      <c r="AB830" s="167"/>
      <c r="AD830" s="618"/>
      <c r="AE830" s="167"/>
      <c r="AU830" s="618"/>
      <c r="AW830" s="230"/>
      <c r="BB830" s="619"/>
      <c r="BC830" s="619"/>
    </row>
    <row r="831" spans="8:55" s="616" customFormat="1">
      <c r="H831" s="230"/>
      <c r="J831" s="617"/>
      <c r="L831" s="617"/>
      <c r="Q831" s="617"/>
      <c r="R831" s="615"/>
      <c r="AA831" s="618"/>
      <c r="AB831" s="167"/>
      <c r="AD831" s="618"/>
      <c r="AE831" s="167"/>
      <c r="AU831" s="618"/>
      <c r="AW831" s="230"/>
      <c r="BB831" s="619"/>
      <c r="BC831" s="619"/>
    </row>
    <row r="832" spans="8:55" s="616" customFormat="1">
      <c r="H832" s="230"/>
      <c r="J832" s="617"/>
      <c r="L832" s="617"/>
      <c r="Q832" s="617"/>
      <c r="R832" s="615"/>
      <c r="AA832" s="618"/>
      <c r="AB832" s="167"/>
      <c r="AD832" s="618"/>
      <c r="AE832" s="167"/>
      <c r="AU832" s="618"/>
      <c r="AW832" s="230"/>
      <c r="BB832" s="619"/>
      <c r="BC832" s="619"/>
    </row>
    <row r="833" spans="8:55" s="616" customFormat="1">
      <c r="H833" s="230"/>
      <c r="J833" s="617"/>
      <c r="L833" s="617"/>
      <c r="Q833" s="617"/>
      <c r="R833" s="615"/>
      <c r="AA833" s="618"/>
      <c r="AB833" s="167"/>
      <c r="AD833" s="618"/>
      <c r="AE833" s="167"/>
      <c r="AU833" s="618"/>
      <c r="AW833" s="230"/>
      <c r="BB833" s="619"/>
      <c r="BC833" s="619"/>
    </row>
    <row r="834" spans="8:55" s="616" customFormat="1">
      <c r="H834" s="230"/>
      <c r="J834" s="617"/>
      <c r="L834" s="617"/>
      <c r="Q834" s="617"/>
      <c r="R834" s="615"/>
      <c r="AA834" s="618"/>
      <c r="AB834" s="167"/>
      <c r="AD834" s="618"/>
      <c r="AE834" s="167"/>
      <c r="AU834" s="618"/>
      <c r="AW834" s="230"/>
      <c r="BB834" s="619"/>
      <c r="BC834" s="619"/>
    </row>
    <row r="835" spans="8:55" s="616" customFormat="1">
      <c r="H835" s="230"/>
      <c r="J835" s="617"/>
      <c r="L835" s="617"/>
      <c r="Q835" s="617"/>
      <c r="R835" s="615"/>
      <c r="AA835" s="618"/>
      <c r="AB835" s="167"/>
      <c r="AD835" s="618"/>
      <c r="AE835" s="167"/>
      <c r="AU835" s="618"/>
      <c r="AW835" s="230"/>
      <c r="BB835" s="619"/>
      <c r="BC835" s="619"/>
    </row>
    <row r="836" spans="8:55" s="616" customFormat="1">
      <c r="H836" s="230"/>
      <c r="J836" s="617"/>
      <c r="L836" s="617"/>
      <c r="Q836" s="617"/>
      <c r="R836" s="615"/>
      <c r="AA836" s="618"/>
      <c r="AB836" s="167"/>
      <c r="AD836" s="618"/>
      <c r="AE836" s="167"/>
      <c r="AU836" s="618"/>
      <c r="AW836" s="230"/>
      <c r="BB836" s="619"/>
      <c r="BC836" s="619"/>
    </row>
    <row r="837" spans="8:55" s="616" customFormat="1">
      <c r="H837" s="230"/>
      <c r="J837" s="617"/>
      <c r="L837" s="617"/>
      <c r="Q837" s="617"/>
      <c r="R837" s="615"/>
      <c r="AA837" s="618"/>
      <c r="AB837" s="167"/>
      <c r="AD837" s="618"/>
      <c r="AE837" s="167"/>
      <c r="AU837" s="618"/>
      <c r="AW837" s="230"/>
      <c r="BB837" s="619"/>
      <c r="BC837" s="619"/>
    </row>
    <row r="838" spans="8:55" s="616" customFormat="1">
      <c r="H838" s="230"/>
      <c r="J838" s="617"/>
      <c r="L838" s="617"/>
      <c r="Q838" s="617"/>
      <c r="R838" s="615"/>
      <c r="AA838" s="618"/>
      <c r="AB838" s="167"/>
      <c r="AD838" s="618"/>
      <c r="AE838" s="167"/>
      <c r="AU838" s="618"/>
      <c r="AW838" s="230"/>
      <c r="BB838" s="619"/>
      <c r="BC838" s="619"/>
    </row>
    <row r="839" spans="8:55" s="616" customFormat="1">
      <c r="H839" s="230"/>
      <c r="J839" s="617"/>
      <c r="L839" s="617"/>
      <c r="Q839" s="617"/>
      <c r="R839" s="615"/>
      <c r="AA839" s="618"/>
      <c r="AB839" s="167"/>
      <c r="AD839" s="618"/>
      <c r="AE839" s="167"/>
      <c r="AU839" s="618"/>
      <c r="AW839" s="230"/>
      <c r="BB839" s="619"/>
      <c r="BC839" s="619"/>
    </row>
    <row r="840" spans="8:55" s="616" customFormat="1">
      <c r="H840" s="230"/>
      <c r="J840" s="617"/>
      <c r="L840" s="617"/>
      <c r="Q840" s="617"/>
      <c r="R840" s="615"/>
      <c r="AA840" s="618"/>
      <c r="AB840" s="167"/>
      <c r="AD840" s="618"/>
      <c r="AE840" s="167"/>
      <c r="AU840" s="618"/>
      <c r="AW840" s="230"/>
      <c r="BB840" s="619"/>
      <c r="BC840" s="619"/>
    </row>
    <row r="841" spans="8:55" s="616" customFormat="1">
      <c r="H841" s="230"/>
      <c r="J841" s="617"/>
      <c r="L841" s="617"/>
      <c r="Q841" s="617"/>
      <c r="R841" s="615"/>
      <c r="AA841" s="618"/>
      <c r="AB841" s="167"/>
      <c r="AD841" s="618"/>
      <c r="AE841" s="167"/>
      <c r="AU841" s="618"/>
      <c r="AW841" s="230"/>
      <c r="BB841" s="619"/>
      <c r="BC841" s="619"/>
    </row>
    <row r="842" spans="8:55" s="616" customFormat="1">
      <c r="H842" s="230"/>
      <c r="J842" s="617"/>
      <c r="L842" s="617"/>
      <c r="Q842" s="617"/>
      <c r="R842" s="615"/>
      <c r="AA842" s="618"/>
      <c r="AB842" s="167"/>
      <c r="AD842" s="618"/>
      <c r="AE842" s="167"/>
      <c r="AU842" s="618"/>
      <c r="AW842" s="230"/>
      <c r="BB842" s="619"/>
      <c r="BC842" s="619"/>
    </row>
    <row r="843" spans="8:55" s="616" customFormat="1">
      <c r="H843" s="230"/>
      <c r="J843" s="617"/>
      <c r="L843" s="617"/>
      <c r="Q843" s="617"/>
      <c r="R843" s="615"/>
      <c r="AA843" s="618"/>
      <c r="AB843" s="167"/>
      <c r="AD843" s="618"/>
      <c r="AE843" s="167"/>
      <c r="AU843" s="618"/>
      <c r="AW843" s="230"/>
      <c r="BB843" s="619"/>
      <c r="BC843" s="619"/>
    </row>
    <row r="844" spans="8:55" s="616" customFormat="1">
      <c r="H844" s="230"/>
      <c r="J844" s="617"/>
      <c r="L844" s="617"/>
      <c r="Q844" s="617"/>
      <c r="R844" s="615"/>
      <c r="AA844" s="618"/>
      <c r="AB844" s="167"/>
      <c r="AD844" s="618"/>
      <c r="AE844" s="167"/>
      <c r="AU844" s="618"/>
      <c r="AW844" s="230"/>
      <c r="BB844" s="619"/>
      <c r="BC844" s="619"/>
    </row>
    <row r="845" spans="8:55" s="616" customFormat="1">
      <c r="H845" s="230"/>
      <c r="J845" s="617"/>
      <c r="L845" s="617"/>
      <c r="Q845" s="617"/>
      <c r="R845" s="615"/>
      <c r="AA845" s="618"/>
      <c r="AB845" s="167"/>
      <c r="AD845" s="618"/>
      <c r="AE845" s="167"/>
      <c r="AU845" s="618"/>
      <c r="AW845" s="230"/>
      <c r="BB845" s="619"/>
      <c r="BC845" s="619"/>
    </row>
    <row r="846" spans="8:55" s="616" customFormat="1">
      <c r="H846" s="230"/>
      <c r="J846" s="617"/>
      <c r="L846" s="617"/>
      <c r="Q846" s="617"/>
      <c r="R846" s="615"/>
      <c r="AA846" s="618"/>
      <c r="AB846" s="167"/>
      <c r="AD846" s="618"/>
      <c r="AE846" s="167"/>
      <c r="AU846" s="618"/>
      <c r="AW846" s="230"/>
      <c r="BB846" s="619"/>
      <c r="BC846" s="619"/>
    </row>
    <row r="847" spans="8:55" s="616" customFormat="1">
      <c r="H847" s="230"/>
      <c r="J847" s="617"/>
      <c r="L847" s="617"/>
      <c r="Q847" s="617"/>
      <c r="R847" s="615"/>
      <c r="AA847" s="618"/>
      <c r="AB847" s="167"/>
      <c r="AD847" s="618"/>
      <c r="AE847" s="167"/>
      <c r="AU847" s="618"/>
      <c r="AW847" s="230"/>
      <c r="BB847" s="619"/>
      <c r="BC847" s="619"/>
    </row>
    <row r="848" spans="8:55" s="616" customFormat="1">
      <c r="H848" s="230"/>
      <c r="J848" s="617"/>
      <c r="L848" s="617"/>
      <c r="Q848" s="617"/>
      <c r="R848" s="615"/>
      <c r="AA848" s="618"/>
      <c r="AB848" s="167"/>
      <c r="AD848" s="618"/>
      <c r="AE848" s="167"/>
      <c r="AU848" s="618"/>
      <c r="AW848" s="230"/>
      <c r="BB848" s="619"/>
      <c r="BC848" s="619"/>
    </row>
    <row r="849" spans="8:55" s="616" customFormat="1">
      <c r="H849" s="230"/>
      <c r="J849" s="617"/>
      <c r="L849" s="617"/>
      <c r="Q849" s="617"/>
      <c r="R849" s="615"/>
      <c r="AA849" s="618"/>
      <c r="AB849" s="167"/>
      <c r="AD849" s="618"/>
      <c r="AE849" s="167"/>
      <c r="AU849" s="618"/>
      <c r="AW849" s="230"/>
      <c r="BB849" s="619"/>
      <c r="BC849" s="619"/>
    </row>
    <row r="850" spans="8:55" s="616" customFormat="1">
      <c r="H850" s="230"/>
      <c r="J850" s="617"/>
      <c r="L850" s="617"/>
      <c r="Q850" s="617"/>
      <c r="R850" s="615"/>
      <c r="AA850" s="618"/>
      <c r="AB850" s="167"/>
      <c r="AD850" s="618"/>
      <c r="AE850" s="167"/>
      <c r="AU850" s="618"/>
      <c r="AW850" s="230"/>
      <c r="BB850" s="619"/>
      <c r="BC850" s="619"/>
    </row>
    <row r="851" spans="8:55" s="616" customFormat="1">
      <c r="H851" s="230"/>
      <c r="J851" s="617"/>
      <c r="L851" s="617"/>
      <c r="Q851" s="617"/>
      <c r="R851" s="615"/>
      <c r="AA851" s="618"/>
      <c r="AB851" s="167"/>
      <c r="AD851" s="618"/>
      <c r="AE851" s="167"/>
      <c r="AU851" s="618"/>
      <c r="AW851" s="230"/>
      <c r="BB851" s="619"/>
      <c r="BC851" s="619"/>
    </row>
    <row r="852" spans="8:55" s="616" customFormat="1">
      <c r="H852" s="230"/>
      <c r="J852" s="617"/>
      <c r="L852" s="617"/>
      <c r="Q852" s="617"/>
      <c r="R852" s="615"/>
      <c r="AA852" s="618"/>
      <c r="AB852" s="167"/>
      <c r="AD852" s="618"/>
      <c r="AE852" s="167"/>
      <c r="AU852" s="618"/>
      <c r="AW852" s="230"/>
      <c r="BB852" s="619"/>
      <c r="BC852" s="619"/>
    </row>
    <row r="853" spans="8:55" s="616" customFormat="1">
      <c r="H853" s="230"/>
      <c r="J853" s="617"/>
      <c r="L853" s="617"/>
      <c r="Q853" s="617"/>
      <c r="R853" s="615"/>
      <c r="AA853" s="618"/>
      <c r="AB853" s="167"/>
      <c r="AD853" s="618"/>
      <c r="AE853" s="167"/>
      <c r="AU853" s="618"/>
      <c r="AW853" s="230"/>
      <c r="BB853" s="619"/>
      <c r="BC853" s="619"/>
    </row>
    <row r="854" spans="8:55" s="616" customFormat="1">
      <c r="H854" s="230"/>
      <c r="J854" s="617"/>
      <c r="L854" s="617"/>
      <c r="Q854" s="617"/>
      <c r="R854" s="615"/>
      <c r="AA854" s="618"/>
      <c r="AB854" s="167"/>
      <c r="AD854" s="618"/>
      <c r="AE854" s="167"/>
      <c r="AU854" s="618"/>
      <c r="AW854" s="230"/>
      <c r="BB854" s="619"/>
      <c r="BC854" s="619"/>
    </row>
    <row r="855" spans="8:55" s="616" customFormat="1">
      <c r="H855" s="230"/>
      <c r="J855" s="617"/>
      <c r="L855" s="617"/>
      <c r="Q855" s="617"/>
      <c r="R855" s="615"/>
      <c r="AA855" s="618"/>
      <c r="AB855" s="167"/>
      <c r="AD855" s="618"/>
      <c r="AE855" s="167"/>
      <c r="AU855" s="618"/>
      <c r="AW855" s="230"/>
      <c r="BB855" s="619"/>
      <c r="BC855" s="619"/>
    </row>
    <row r="856" spans="8:55" s="616" customFormat="1">
      <c r="H856" s="230"/>
      <c r="J856" s="617"/>
      <c r="L856" s="617"/>
      <c r="Q856" s="617"/>
      <c r="R856" s="615"/>
      <c r="AA856" s="618"/>
      <c r="AB856" s="167"/>
      <c r="AD856" s="618"/>
      <c r="AE856" s="167"/>
      <c r="AU856" s="618"/>
      <c r="AW856" s="230"/>
      <c r="BB856" s="619"/>
      <c r="BC856" s="619"/>
    </row>
    <row r="857" spans="8:55" s="616" customFormat="1">
      <c r="H857" s="230"/>
      <c r="J857" s="617"/>
      <c r="L857" s="617"/>
      <c r="Q857" s="617"/>
      <c r="R857" s="615"/>
      <c r="AA857" s="618"/>
      <c r="AB857" s="167"/>
      <c r="AD857" s="618"/>
      <c r="AE857" s="167"/>
      <c r="AU857" s="618"/>
      <c r="AW857" s="230"/>
      <c r="BB857" s="619"/>
      <c r="BC857" s="619"/>
    </row>
    <row r="858" spans="8:55" s="616" customFormat="1">
      <c r="H858" s="230"/>
      <c r="J858" s="617"/>
      <c r="L858" s="617"/>
      <c r="Q858" s="617"/>
      <c r="R858" s="615"/>
      <c r="AA858" s="618"/>
      <c r="AB858" s="167"/>
      <c r="AD858" s="618"/>
      <c r="AE858" s="167"/>
      <c r="AU858" s="618"/>
      <c r="AW858" s="230"/>
      <c r="BB858" s="619"/>
      <c r="BC858" s="619"/>
    </row>
    <row r="859" spans="8:55" s="616" customFormat="1">
      <c r="H859" s="230"/>
      <c r="J859" s="617"/>
      <c r="L859" s="617"/>
      <c r="Q859" s="617"/>
      <c r="R859" s="615"/>
      <c r="AA859" s="618"/>
      <c r="AB859" s="167"/>
      <c r="AD859" s="618"/>
      <c r="AE859" s="167"/>
      <c r="AU859" s="618"/>
      <c r="AW859" s="230"/>
      <c r="BB859" s="619"/>
      <c r="BC859" s="619"/>
    </row>
    <row r="860" spans="8:55" s="616" customFormat="1">
      <c r="H860" s="230"/>
      <c r="J860" s="617"/>
      <c r="L860" s="617"/>
      <c r="Q860" s="617"/>
      <c r="R860" s="615"/>
      <c r="AA860" s="618"/>
      <c r="AB860" s="167"/>
      <c r="AD860" s="618"/>
      <c r="AE860" s="167"/>
      <c r="AU860" s="618"/>
      <c r="AW860" s="230"/>
      <c r="BB860" s="619"/>
      <c r="BC860" s="619"/>
    </row>
    <row r="861" spans="8:55" s="616" customFormat="1">
      <c r="H861" s="230"/>
      <c r="J861" s="617"/>
      <c r="L861" s="617"/>
      <c r="Q861" s="617"/>
      <c r="R861" s="615"/>
      <c r="AA861" s="618"/>
      <c r="AB861" s="167"/>
      <c r="AD861" s="618"/>
      <c r="AE861" s="167"/>
      <c r="AU861" s="618"/>
      <c r="AW861" s="230"/>
      <c r="BB861" s="619"/>
      <c r="BC861" s="619"/>
    </row>
    <row r="862" spans="8:55" s="616" customFormat="1">
      <c r="H862" s="230"/>
      <c r="J862" s="617"/>
      <c r="L862" s="617"/>
      <c r="Q862" s="617"/>
      <c r="R862" s="615"/>
      <c r="AA862" s="618"/>
      <c r="AB862" s="167"/>
      <c r="AD862" s="618"/>
      <c r="AE862" s="167"/>
      <c r="AU862" s="618"/>
      <c r="AW862" s="230"/>
      <c r="BB862" s="619"/>
      <c r="BC862" s="619"/>
    </row>
    <row r="863" spans="8:55" s="616" customFormat="1">
      <c r="H863" s="230"/>
      <c r="J863" s="617"/>
      <c r="L863" s="617"/>
      <c r="Q863" s="617"/>
      <c r="R863" s="615"/>
      <c r="AA863" s="618"/>
      <c r="AB863" s="167"/>
      <c r="AD863" s="618"/>
      <c r="AE863" s="167"/>
      <c r="AU863" s="618"/>
      <c r="AW863" s="230"/>
      <c r="BB863" s="619"/>
      <c r="BC863" s="619"/>
    </row>
    <row r="864" spans="8:55" s="616" customFormat="1">
      <c r="H864" s="230"/>
      <c r="J864" s="617"/>
      <c r="L864" s="617"/>
      <c r="Q864" s="617"/>
      <c r="R864" s="615"/>
      <c r="AA864" s="618"/>
      <c r="AB864" s="167"/>
      <c r="AD864" s="618"/>
      <c r="AE864" s="167"/>
      <c r="AU864" s="618"/>
      <c r="AW864" s="230"/>
      <c r="BB864" s="619"/>
      <c r="BC864" s="619"/>
    </row>
    <row r="865" spans="8:55" s="616" customFormat="1">
      <c r="H865" s="230"/>
      <c r="J865" s="617"/>
      <c r="L865" s="617"/>
      <c r="Q865" s="617"/>
      <c r="R865" s="615"/>
      <c r="AA865" s="618"/>
      <c r="AB865" s="167"/>
      <c r="AD865" s="618"/>
      <c r="AE865" s="167"/>
      <c r="AU865" s="618"/>
      <c r="AW865" s="230"/>
      <c r="BB865" s="619"/>
      <c r="BC865" s="619"/>
    </row>
    <row r="866" spans="8:55" s="616" customFormat="1">
      <c r="H866" s="230"/>
      <c r="J866" s="617"/>
      <c r="L866" s="617"/>
      <c r="Q866" s="617"/>
      <c r="R866" s="615"/>
      <c r="AA866" s="618"/>
      <c r="AB866" s="167"/>
      <c r="AD866" s="618"/>
      <c r="AE866" s="167"/>
      <c r="AU866" s="618"/>
      <c r="AW866" s="230"/>
      <c r="BB866" s="619"/>
      <c r="BC866" s="619"/>
    </row>
    <row r="867" spans="8:55" s="616" customFormat="1">
      <c r="H867" s="230"/>
      <c r="J867" s="617"/>
      <c r="L867" s="617"/>
      <c r="Q867" s="617"/>
      <c r="R867" s="615"/>
      <c r="AA867" s="618"/>
      <c r="AB867" s="167"/>
      <c r="AD867" s="618"/>
      <c r="AE867" s="167"/>
      <c r="AU867" s="618"/>
      <c r="AW867" s="230"/>
      <c r="BB867" s="619"/>
      <c r="BC867" s="619"/>
    </row>
    <row r="868" spans="8:55" s="616" customFormat="1">
      <c r="H868" s="230"/>
      <c r="J868" s="617"/>
      <c r="L868" s="617"/>
      <c r="Q868" s="617"/>
      <c r="R868" s="615"/>
      <c r="AA868" s="618"/>
      <c r="AB868" s="167"/>
      <c r="AD868" s="618"/>
      <c r="AE868" s="167"/>
      <c r="AU868" s="618"/>
      <c r="AW868" s="230"/>
      <c r="BB868" s="619"/>
      <c r="BC868" s="619"/>
    </row>
    <row r="869" spans="8:55" s="616" customFormat="1">
      <c r="H869" s="230"/>
      <c r="J869" s="617"/>
      <c r="L869" s="617"/>
      <c r="Q869" s="617"/>
      <c r="R869" s="615"/>
      <c r="AA869" s="618"/>
      <c r="AB869" s="167"/>
      <c r="AD869" s="618"/>
      <c r="AE869" s="167"/>
      <c r="AU869" s="618"/>
      <c r="AW869" s="230"/>
      <c r="BB869" s="619"/>
      <c r="BC869" s="619"/>
    </row>
    <row r="870" spans="8:55" s="616" customFormat="1">
      <c r="H870" s="230"/>
      <c r="J870" s="617"/>
      <c r="L870" s="617"/>
      <c r="Q870" s="617"/>
      <c r="R870" s="615"/>
      <c r="AA870" s="618"/>
      <c r="AB870" s="167"/>
      <c r="AD870" s="618"/>
      <c r="AE870" s="167"/>
      <c r="AU870" s="618"/>
      <c r="AW870" s="230"/>
      <c r="BB870" s="619"/>
      <c r="BC870" s="619"/>
    </row>
    <row r="871" spans="8:55" s="616" customFormat="1">
      <c r="H871" s="230"/>
      <c r="J871" s="617"/>
      <c r="L871" s="617"/>
      <c r="Q871" s="617"/>
      <c r="R871" s="615"/>
      <c r="AA871" s="618"/>
      <c r="AB871" s="167"/>
      <c r="AD871" s="618"/>
      <c r="AE871" s="167"/>
      <c r="AU871" s="618"/>
      <c r="AW871" s="230"/>
      <c r="BB871" s="619"/>
      <c r="BC871" s="619"/>
    </row>
    <row r="872" spans="8:55" s="616" customFormat="1">
      <c r="H872" s="230"/>
      <c r="J872" s="617"/>
      <c r="L872" s="617"/>
      <c r="Q872" s="617"/>
      <c r="R872" s="615"/>
      <c r="AA872" s="618"/>
      <c r="AB872" s="167"/>
      <c r="AD872" s="618"/>
      <c r="AE872" s="167"/>
      <c r="AU872" s="618"/>
      <c r="AW872" s="230"/>
      <c r="BB872" s="619"/>
      <c r="BC872" s="619"/>
    </row>
    <row r="873" spans="8:55" s="616" customFormat="1">
      <c r="H873" s="230"/>
      <c r="J873" s="617"/>
      <c r="L873" s="617"/>
      <c r="Q873" s="617"/>
      <c r="R873" s="615"/>
      <c r="AA873" s="618"/>
      <c r="AB873" s="167"/>
      <c r="AD873" s="618"/>
      <c r="AE873" s="167"/>
      <c r="AU873" s="618"/>
      <c r="AW873" s="230"/>
      <c r="BB873" s="619"/>
      <c r="BC873" s="619"/>
    </row>
    <row r="874" spans="8:55" s="616" customFormat="1">
      <c r="H874" s="230"/>
      <c r="J874" s="617"/>
      <c r="L874" s="617"/>
      <c r="Q874" s="617"/>
      <c r="R874" s="615"/>
      <c r="AA874" s="618"/>
      <c r="AB874" s="167"/>
      <c r="AD874" s="618"/>
      <c r="AE874" s="167"/>
      <c r="AU874" s="618"/>
      <c r="AW874" s="230"/>
      <c r="BB874" s="619"/>
      <c r="BC874" s="619"/>
    </row>
    <row r="875" spans="8:55" s="616" customFormat="1">
      <c r="H875" s="230"/>
      <c r="J875" s="617"/>
      <c r="L875" s="617"/>
      <c r="Q875" s="617"/>
      <c r="R875" s="615"/>
      <c r="AA875" s="618"/>
      <c r="AB875" s="167"/>
      <c r="AD875" s="618"/>
      <c r="AE875" s="167"/>
      <c r="AU875" s="618"/>
      <c r="AW875" s="230"/>
      <c r="BB875" s="619"/>
      <c r="BC875" s="619"/>
    </row>
    <row r="876" spans="8:55" s="616" customFormat="1">
      <c r="H876" s="230"/>
      <c r="J876" s="617"/>
      <c r="L876" s="617"/>
      <c r="Q876" s="617"/>
      <c r="R876" s="615"/>
      <c r="AA876" s="618"/>
      <c r="AB876" s="167"/>
      <c r="AD876" s="618"/>
      <c r="AE876" s="167"/>
      <c r="AU876" s="618"/>
      <c r="AW876" s="230"/>
      <c r="BB876" s="619"/>
      <c r="BC876" s="619"/>
    </row>
    <row r="877" spans="8:55" s="616" customFormat="1">
      <c r="H877" s="230"/>
      <c r="J877" s="617"/>
      <c r="L877" s="617"/>
      <c r="Q877" s="617"/>
      <c r="R877" s="615"/>
      <c r="AA877" s="618"/>
      <c r="AB877" s="167"/>
      <c r="AD877" s="618"/>
      <c r="AE877" s="167"/>
      <c r="AU877" s="618"/>
      <c r="AW877" s="230"/>
      <c r="BB877" s="619"/>
      <c r="BC877" s="619"/>
    </row>
    <row r="878" spans="8:55" s="616" customFormat="1">
      <c r="H878" s="230"/>
      <c r="J878" s="617"/>
      <c r="L878" s="617"/>
      <c r="Q878" s="617"/>
      <c r="R878" s="615"/>
      <c r="AA878" s="618"/>
      <c r="AB878" s="167"/>
      <c r="AD878" s="618"/>
      <c r="AE878" s="167"/>
      <c r="AU878" s="618"/>
      <c r="AW878" s="230"/>
      <c r="BB878" s="619"/>
      <c r="BC878" s="619"/>
    </row>
    <row r="879" spans="8:55" s="616" customFormat="1">
      <c r="H879" s="230"/>
      <c r="J879" s="617"/>
      <c r="L879" s="617"/>
      <c r="Q879" s="617"/>
      <c r="R879" s="615"/>
      <c r="AA879" s="618"/>
      <c r="AB879" s="167"/>
      <c r="AD879" s="618"/>
      <c r="AE879" s="167"/>
      <c r="AU879" s="618"/>
      <c r="AW879" s="230"/>
      <c r="BB879" s="619"/>
      <c r="BC879" s="619"/>
    </row>
    <row r="880" spans="8:55" s="616" customFormat="1">
      <c r="H880" s="230"/>
      <c r="J880" s="617"/>
      <c r="L880" s="617"/>
      <c r="Q880" s="617"/>
      <c r="R880" s="615"/>
      <c r="AA880" s="618"/>
      <c r="AB880" s="167"/>
      <c r="AD880" s="618"/>
      <c r="AE880" s="167"/>
      <c r="AU880" s="618"/>
      <c r="AW880" s="230"/>
      <c r="BB880" s="619"/>
      <c r="BC880" s="619"/>
    </row>
    <row r="881" spans="8:55" s="616" customFormat="1">
      <c r="H881" s="230"/>
      <c r="J881" s="617"/>
      <c r="L881" s="617"/>
      <c r="Q881" s="617"/>
      <c r="R881" s="615"/>
      <c r="AA881" s="618"/>
      <c r="AB881" s="167"/>
      <c r="AD881" s="618"/>
      <c r="AE881" s="167"/>
      <c r="AU881" s="618"/>
      <c r="AW881" s="230"/>
      <c r="BB881" s="619"/>
      <c r="BC881" s="619"/>
    </row>
    <row r="882" spans="8:55" s="616" customFormat="1">
      <c r="H882" s="230"/>
      <c r="J882" s="617"/>
      <c r="L882" s="617"/>
      <c r="Q882" s="617"/>
      <c r="R882" s="615"/>
      <c r="AA882" s="618"/>
      <c r="AB882" s="167"/>
      <c r="AD882" s="618"/>
      <c r="AE882" s="167"/>
      <c r="AU882" s="618"/>
      <c r="AW882" s="230"/>
      <c r="BB882" s="619"/>
      <c r="BC882" s="619"/>
    </row>
    <row r="883" spans="8:55" s="616" customFormat="1">
      <c r="H883" s="230"/>
      <c r="J883" s="617"/>
      <c r="L883" s="617"/>
      <c r="Q883" s="617"/>
      <c r="R883" s="615"/>
      <c r="AA883" s="618"/>
      <c r="AB883" s="167"/>
      <c r="AD883" s="618"/>
      <c r="AE883" s="167"/>
      <c r="AU883" s="618"/>
      <c r="AW883" s="230"/>
      <c r="BB883" s="619"/>
      <c r="BC883" s="619"/>
    </row>
    <row r="884" spans="8:55" s="616" customFormat="1">
      <c r="H884" s="230"/>
      <c r="J884" s="617"/>
      <c r="L884" s="617"/>
      <c r="Q884" s="617"/>
      <c r="R884" s="615"/>
      <c r="AA884" s="618"/>
      <c r="AB884" s="167"/>
      <c r="AD884" s="618"/>
      <c r="AE884" s="167"/>
      <c r="AU884" s="618"/>
      <c r="AW884" s="230"/>
      <c r="BB884" s="619"/>
      <c r="BC884" s="619"/>
    </row>
    <row r="885" spans="8:55" s="616" customFormat="1">
      <c r="H885" s="230"/>
      <c r="J885" s="617"/>
      <c r="L885" s="617"/>
      <c r="Q885" s="617"/>
      <c r="R885" s="615"/>
      <c r="AA885" s="618"/>
      <c r="AB885" s="167"/>
      <c r="AD885" s="618"/>
      <c r="AE885" s="167"/>
      <c r="AU885" s="618"/>
      <c r="AW885" s="230"/>
      <c r="BB885" s="619"/>
      <c r="BC885" s="619"/>
    </row>
    <row r="886" spans="8:55" s="616" customFormat="1">
      <c r="H886" s="230"/>
      <c r="J886" s="617"/>
      <c r="L886" s="617"/>
      <c r="Q886" s="617"/>
      <c r="R886" s="615"/>
      <c r="AA886" s="618"/>
      <c r="AB886" s="167"/>
      <c r="AD886" s="618"/>
      <c r="AE886" s="167"/>
      <c r="AU886" s="618"/>
      <c r="AW886" s="230"/>
      <c r="BB886" s="619"/>
      <c r="BC886" s="619"/>
    </row>
    <row r="887" spans="8:55" s="616" customFormat="1">
      <c r="H887" s="230"/>
      <c r="J887" s="617"/>
      <c r="L887" s="617"/>
      <c r="Q887" s="617"/>
      <c r="R887" s="615"/>
      <c r="AA887" s="618"/>
      <c r="AB887" s="167"/>
      <c r="AD887" s="618"/>
      <c r="AE887" s="167"/>
      <c r="AU887" s="618"/>
      <c r="AW887" s="230"/>
      <c r="BB887" s="619"/>
      <c r="BC887" s="619"/>
    </row>
    <row r="888" spans="8:55" s="616" customFormat="1">
      <c r="H888" s="230"/>
      <c r="J888" s="617"/>
      <c r="L888" s="617"/>
      <c r="Q888" s="617"/>
      <c r="R888" s="615"/>
      <c r="AA888" s="618"/>
      <c r="AB888" s="167"/>
      <c r="AD888" s="618"/>
      <c r="AE888" s="167"/>
      <c r="AU888" s="618"/>
      <c r="AW888" s="230"/>
      <c r="BB888" s="619"/>
      <c r="BC888" s="619"/>
    </row>
    <row r="889" spans="8:55" s="616" customFormat="1">
      <c r="H889" s="230"/>
      <c r="J889" s="617"/>
      <c r="L889" s="617"/>
      <c r="Q889" s="617"/>
      <c r="R889" s="615"/>
      <c r="AA889" s="618"/>
      <c r="AB889" s="167"/>
      <c r="AD889" s="618"/>
      <c r="AE889" s="167"/>
      <c r="AU889" s="618"/>
      <c r="AW889" s="230"/>
      <c r="BB889" s="619"/>
      <c r="BC889" s="619"/>
    </row>
    <row r="890" spans="8:55" s="616" customFormat="1">
      <c r="H890" s="230"/>
      <c r="J890" s="617"/>
      <c r="L890" s="617"/>
      <c r="Q890" s="617"/>
      <c r="R890" s="615"/>
      <c r="AA890" s="618"/>
      <c r="AB890" s="167"/>
      <c r="AD890" s="618"/>
      <c r="AE890" s="167"/>
      <c r="AU890" s="618"/>
      <c r="AW890" s="230"/>
      <c r="BB890" s="619"/>
      <c r="BC890" s="619"/>
    </row>
    <row r="891" spans="8:55" s="616" customFormat="1">
      <c r="H891" s="230"/>
      <c r="J891" s="617"/>
      <c r="L891" s="617"/>
      <c r="Q891" s="617"/>
      <c r="R891" s="615"/>
      <c r="AA891" s="618"/>
      <c r="AB891" s="167"/>
      <c r="AD891" s="618"/>
      <c r="AE891" s="167"/>
      <c r="AU891" s="618"/>
      <c r="AW891" s="230"/>
      <c r="BB891" s="619"/>
      <c r="BC891" s="619"/>
    </row>
    <row r="892" spans="8:55" s="616" customFormat="1">
      <c r="H892" s="230"/>
      <c r="J892" s="617"/>
      <c r="L892" s="617"/>
      <c r="Q892" s="617"/>
      <c r="R892" s="615"/>
      <c r="AA892" s="618"/>
      <c r="AB892" s="167"/>
      <c r="AD892" s="618"/>
      <c r="AE892" s="167"/>
      <c r="AU892" s="618"/>
      <c r="AW892" s="230"/>
      <c r="BB892" s="619"/>
      <c r="BC892" s="619"/>
    </row>
    <row r="893" spans="8:55" s="616" customFormat="1">
      <c r="H893" s="230"/>
      <c r="J893" s="617"/>
      <c r="L893" s="617"/>
      <c r="Q893" s="617"/>
      <c r="R893" s="615"/>
      <c r="AA893" s="618"/>
      <c r="AB893" s="167"/>
      <c r="AD893" s="618"/>
      <c r="AE893" s="167"/>
      <c r="AU893" s="618"/>
      <c r="AW893" s="230"/>
      <c r="BB893" s="619"/>
      <c r="BC893" s="619"/>
    </row>
    <row r="894" spans="8:55" s="616" customFormat="1">
      <c r="H894" s="230"/>
      <c r="J894" s="617"/>
      <c r="L894" s="617"/>
      <c r="Q894" s="617"/>
      <c r="R894" s="615"/>
      <c r="AA894" s="618"/>
      <c r="AB894" s="167"/>
      <c r="AD894" s="618"/>
      <c r="AE894" s="167"/>
      <c r="AU894" s="618"/>
      <c r="AW894" s="230"/>
      <c r="BB894" s="619"/>
      <c r="BC894" s="619"/>
    </row>
    <row r="895" spans="8:55" s="616" customFormat="1">
      <c r="H895" s="230"/>
      <c r="J895" s="617"/>
      <c r="L895" s="617"/>
      <c r="Q895" s="617"/>
      <c r="R895" s="615"/>
      <c r="AA895" s="618"/>
      <c r="AB895" s="167"/>
      <c r="AD895" s="618"/>
      <c r="AE895" s="167"/>
      <c r="AU895" s="618"/>
      <c r="AW895" s="230"/>
      <c r="BB895" s="619"/>
      <c r="BC895" s="619"/>
    </row>
    <row r="896" spans="8:55" s="616" customFormat="1">
      <c r="H896" s="230"/>
      <c r="J896" s="617"/>
      <c r="L896" s="617"/>
      <c r="Q896" s="617"/>
      <c r="R896" s="615"/>
      <c r="AA896" s="618"/>
      <c r="AB896" s="167"/>
      <c r="AD896" s="618"/>
      <c r="AE896" s="167"/>
      <c r="AU896" s="618"/>
      <c r="AW896" s="230"/>
      <c r="BB896" s="619"/>
      <c r="BC896" s="619"/>
    </row>
    <row r="897" spans="8:55" s="616" customFormat="1">
      <c r="H897" s="230"/>
      <c r="J897" s="617"/>
      <c r="L897" s="617"/>
      <c r="Q897" s="617"/>
      <c r="R897" s="615"/>
      <c r="AA897" s="618"/>
      <c r="AB897" s="167"/>
      <c r="AD897" s="618"/>
      <c r="AE897" s="167"/>
      <c r="AU897" s="618"/>
      <c r="AW897" s="230"/>
      <c r="BB897" s="619"/>
      <c r="BC897" s="619"/>
    </row>
    <row r="898" spans="8:55" s="616" customFormat="1">
      <c r="H898" s="230"/>
      <c r="J898" s="617"/>
      <c r="L898" s="617"/>
      <c r="Q898" s="617"/>
      <c r="R898" s="615"/>
      <c r="AA898" s="618"/>
      <c r="AB898" s="167"/>
      <c r="AD898" s="618"/>
      <c r="AE898" s="167"/>
      <c r="AU898" s="618"/>
      <c r="AW898" s="230"/>
      <c r="BB898" s="619"/>
      <c r="BC898" s="619"/>
    </row>
    <row r="899" spans="8:55" s="616" customFormat="1">
      <c r="H899" s="230"/>
      <c r="J899" s="617"/>
      <c r="L899" s="617"/>
      <c r="Q899" s="617"/>
      <c r="R899" s="615"/>
      <c r="AA899" s="618"/>
      <c r="AB899" s="167"/>
      <c r="AD899" s="618"/>
      <c r="AE899" s="167"/>
      <c r="AU899" s="618"/>
      <c r="AW899" s="230"/>
      <c r="BB899" s="619"/>
      <c r="BC899" s="619"/>
    </row>
    <row r="900" spans="8:55" s="616" customFormat="1">
      <c r="H900" s="230"/>
      <c r="J900" s="617"/>
      <c r="L900" s="617"/>
      <c r="Q900" s="617"/>
      <c r="R900" s="615"/>
      <c r="AA900" s="618"/>
      <c r="AB900" s="167"/>
      <c r="AD900" s="618"/>
      <c r="AE900" s="167"/>
      <c r="AU900" s="618"/>
      <c r="AW900" s="230"/>
      <c r="BB900" s="619"/>
      <c r="BC900" s="619"/>
    </row>
    <row r="901" spans="8:55" s="616" customFormat="1">
      <c r="H901" s="230"/>
      <c r="J901" s="617"/>
      <c r="L901" s="617"/>
      <c r="Q901" s="617"/>
      <c r="R901" s="615"/>
      <c r="AA901" s="618"/>
      <c r="AB901" s="167"/>
      <c r="AD901" s="618"/>
      <c r="AE901" s="167"/>
      <c r="AU901" s="618"/>
      <c r="AW901" s="230"/>
      <c r="BB901" s="619"/>
      <c r="BC901" s="619"/>
    </row>
    <row r="902" spans="8:55" s="616" customFormat="1">
      <c r="H902" s="230"/>
      <c r="J902" s="617"/>
      <c r="L902" s="617"/>
      <c r="Q902" s="617"/>
      <c r="R902" s="615"/>
      <c r="AA902" s="618"/>
      <c r="AB902" s="167"/>
      <c r="AD902" s="618"/>
      <c r="AE902" s="167"/>
      <c r="AU902" s="618"/>
      <c r="AW902" s="230"/>
      <c r="BB902" s="619"/>
      <c r="BC902" s="619"/>
    </row>
    <row r="903" spans="8:55" s="616" customFormat="1">
      <c r="H903" s="230"/>
      <c r="J903" s="617"/>
      <c r="L903" s="617"/>
      <c r="Q903" s="617"/>
      <c r="R903" s="615"/>
      <c r="AA903" s="618"/>
      <c r="AB903" s="167"/>
      <c r="AD903" s="618"/>
      <c r="AE903" s="167"/>
      <c r="AU903" s="618"/>
      <c r="AW903" s="230"/>
      <c r="BB903" s="619"/>
      <c r="BC903" s="619"/>
    </row>
    <row r="904" spans="8:55" s="616" customFormat="1">
      <c r="H904" s="230"/>
      <c r="J904" s="617"/>
      <c r="L904" s="617"/>
      <c r="Q904" s="617"/>
      <c r="R904" s="615"/>
      <c r="AA904" s="618"/>
      <c r="AB904" s="167"/>
      <c r="AD904" s="618"/>
      <c r="AE904" s="167"/>
      <c r="AU904" s="618"/>
      <c r="AW904" s="230"/>
      <c r="BB904" s="619"/>
      <c r="BC904" s="619"/>
    </row>
    <row r="905" spans="8:55" s="616" customFormat="1">
      <c r="H905" s="230"/>
      <c r="J905" s="617"/>
      <c r="L905" s="617"/>
      <c r="Q905" s="617"/>
      <c r="R905" s="615"/>
      <c r="AA905" s="618"/>
      <c r="AB905" s="167"/>
      <c r="AD905" s="618"/>
      <c r="AE905" s="167"/>
      <c r="AU905" s="618"/>
      <c r="AW905" s="230"/>
      <c r="BB905" s="619"/>
      <c r="BC905" s="619"/>
    </row>
    <row r="906" spans="8:55" s="616" customFormat="1">
      <c r="H906" s="230"/>
      <c r="J906" s="617"/>
      <c r="L906" s="617"/>
      <c r="Q906" s="617"/>
      <c r="R906" s="615"/>
      <c r="AA906" s="618"/>
      <c r="AB906" s="167"/>
      <c r="AD906" s="618"/>
      <c r="AE906" s="167"/>
      <c r="AU906" s="618"/>
      <c r="AW906" s="230"/>
      <c r="BB906" s="619"/>
      <c r="BC906" s="619"/>
    </row>
    <row r="907" spans="8:55" s="616" customFormat="1">
      <c r="H907" s="230"/>
      <c r="J907" s="617"/>
      <c r="L907" s="617"/>
      <c r="Q907" s="617"/>
      <c r="R907" s="615"/>
      <c r="AA907" s="618"/>
      <c r="AB907" s="167"/>
      <c r="AD907" s="618"/>
      <c r="AE907" s="167"/>
      <c r="AU907" s="618"/>
      <c r="AW907" s="230"/>
      <c r="BB907" s="619"/>
      <c r="BC907" s="619"/>
    </row>
    <row r="908" spans="8:55" s="616" customFormat="1">
      <c r="H908" s="230"/>
      <c r="J908" s="617"/>
      <c r="L908" s="617"/>
      <c r="Q908" s="617"/>
      <c r="R908" s="615"/>
      <c r="AA908" s="618"/>
      <c r="AB908" s="167"/>
      <c r="AD908" s="618"/>
      <c r="AE908" s="167"/>
      <c r="AU908" s="618"/>
      <c r="AW908" s="230"/>
      <c r="BB908" s="619"/>
      <c r="BC908" s="619"/>
    </row>
    <row r="909" spans="8:55" s="616" customFormat="1">
      <c r="H909" s="230"/>
      <c r="J909" s="617"/>
      <c r="L909" s="617"/>
      <c r="Q909" s="617"/>
      <c r="R909" s="615"/>
      <c r="AA909" s="618"/>
      <c r="AB909" s="167"/>
      <c r="AD909" s="618"/>
      <c r="AE909" s="167"/>
      <c r="AU909" s="618"/>
      <c r="AW909" s="230"/>
      <c r="BB909" s="619"/>
      <c r="BC909" s="619"/>
    </row>
    <row r="910" spans="8:55" s="616" customFormat="1">
      <c r="H910" s="230"/>
      <c r="J910" s="617"/>
      <c r="L910" s="617"/>
      <c r="Q910" s="617"/>
      <c r="R910" s="615"/>
      <c r="AA910" s="618"/>
      <c r="AB910" s="167"/>
      <c r="AD910" s="618"/>
      <c r="AE910" s="167"/>
      <c r="AU910" s="618"/>
      <c r="AW910" s="230"/>
      <c r="BB910" s="619"/>
      <c r="BC910" s="619"/>
    </row>
    <row r="911" spans="8:55" s="616" customFormat="1">
      <c r="H911" s="230"/>
      <c r="J911" s="617"/>
      <c r="L911" s="617"/>
      <c r="Q911" s="617"/>
      <c r="R911" s="615"/>
      <c r="AA911" s="618"/>
      <c r="AB911" s="167"/>
      <c r="AD911" s="618"/>
      <c r="AE911" s="167"/>
      <c r="AU911" s="618"/>
      <c r="AW911" s="230"/>
      <c r="BB911" s="619"/>
      <c r="BC911" s="619"/>
    </row>
    <row r="912" spans="8:55" s="616" customFormat="1">
      <c r="H912" s="230"/>
      <c r="J912" s="617"/>
      <c r="L912" s="617"/>
      <c r="Q912" s="617"/>
      <c r="R912" s="615"/>
      <c r="AA912" s="618"/>
      <c r="AB912" s="167"/>
      <c r="AD912" s="618"/>
      <c r="AE912" s="167"/>
      <c r="AU912" s="618"/>
      <c r="AW912" s="230"/>
      <c r="BB912" s="619"/>
      <c r="BC912" s="619"/>
    </row>
    <row r="913" spans="8:55" s="616" customFormat="1">
      <c r="H913" s="230"/>
      <c r="J913" s="617"/>
      <c r="L913" s="617"/>
      <c r="Q913" s="617"/>
      <c r="R913" s="615"/>
      <c r="AA913" s="618"/>
      <c r="AB913" s="167"/>
      <c r="AD913" s="618"/>
      <c r="AE913" s="167"/>
      <c r="AU913" s="618"/>
      <c r="AW913" s="230"/>
      <c r="BB913" s="619"/>
      <c r="BC913" s="619"/>
    </row>
    <row r="914" spans="8:55" s="616" customFormat="1">
      <c r="H914" s="230"/>
      <c r="J914" s="617"/>
      <c r="L914" s="617"/>
      <c r="Q914" s="617"/>
      <c r="R914" s="615"/>
      <c r="AA914" s="618"/>
      <c r="AB914" s="167"/>
      <c r="AD914" s="618"/>
      <c r="AE914" s="167"/>
      <c r="AU914" s="618"/>
      <c r="AW914" s="230"/>
      <c r="BB914" s="619"/>
      <c r="BC914" s="619"/>
    </row>
    <row r="915" spans="8:55" s="616" customFormat="1">
      <c r="H915" s="230"/>
      <c r="J915" s="617"/>
      <c r="L915" s="617"/>
      <c r="Q915" s="617"/>
      <c r="R915" s="615"/>
      <c r="AA915" s="618"/>
      <c r="AB915" s="167"/>
      <c r="AD915" s="618"/>
      <c r="AE915" s="167"/>
      <c r="AU915" s="618"/>
      <c r="AW915" s="230"/>
      <c r="BB915" s="619"/>
      <c r="BC915" s="619"/>
    </row>
    <row r="916" spans="8:55" s="616" customFormat="1">
      <c r="H916" s="230"/>
      <c r="J916" s="617"/>
      <c r="L916" s="617"/>
      <c r="Q916" s="617"/>
      <c r="R916" s="615"/>
      <c r="AA916" s="618"/>
      <c r="AB916" s="167"/>
      <c r="AD916" s="618"/>
      <c r="AE916" s="167"/>
      <c r="AU916" s="618"/>
      <c r="AW916" s="230"/>
      <c r="BB916" s="619"/>
      <c r="BC916" s="619"/>
    </row>
    <row r="917" spans="8:55" s="616" customFormat="1">
      <c r="H917" s="230"/>
      <c r="J917" s="617"/>
      <c r="L917" s="617"/>
      <c r="Q917" s="617"/>
      <c r="R917" s="615"/>
      <c r="AA917" s="618"/>
      <c r="AB917" s="167"/>
      <c r="AD917" s="618"/>
      <c r="AE917" s="167"/>
      <c r="AU917" s="618"/>
      <c r="AW917" s="230"/>
      <c r="BB917" s="619"/>
      <c r="BC917" s="619"/>
    </row>
    <row r="918" spans="8:55" s="616" customFormat="1">
      <c r="H918" s="230"/>
      <c r="J918" s="617"/>
      <c r="L918" s="617"/>
      <c r="Q918" s="617"/>
      <c r="R918" s="615"/>
      <c r="AA918" s="618"/>
      <c r="AB918" s="167"/>
      <c r="AD918" s="618"/>
      <c r="AE918" s="167"/>
      <c r="AU918" s="618"/>
      <c r="AW918" s="230"/>
      <c r="BB918" s="619"/>
      <c r="BC918" s="619"/>
    </row>
    <row r="919" spans="8:55" s="616" customFormat="1">
      <c r="H919" s="230"/>
      <c r="J919" s="617"/>
      <c r="L919" s="617"/>
      <c r="Q919" s="617"/>
      <c r="R919" s="615"/>
      <c r="AA919" s="618"/>
      <c r="AB919" s="167"/>
      <c r="AD919" s="618"/>
      <c r="AE919" s="167"/>
      <c r="AU919" s="618"/>
      <c r="AW919" s="230"/>
      <c r="BB919" s="619"/>
      <c r="BC919" s="619"/>
    </row>
    <row r="920" spans="8:55" s="616" customFormat="1">
      <c r="H920" s="230"/>
      <c r="J920" s="617"/>
      <c r="L920" s="617"/>
      <c r="Q920" s="617"/>
      <c r="R920" s="615"/>
      <c r="AA920" s="618"/>
      <c r="AB920" s="167"/>
      <c r="AD920" s="618"/>
      <c r="AE920" s="167"/>
      <c r="AU920" s="618"/>
      <c r="AW920" s="230"/>
      <c r="BB920" s="619"/>
      <c r="BC920" s="619"/>
    </row>
    <row r="921" spans="8:55" s="616" customFormat="1">
      <c r="H921" s="230"/>
      <c r="J921" s="617"/>
      <c r="L921" s="617"/>
      <c r="Q921" s="617"/>
      <c r="R921" s="615"/>
      <c r="AA921" s="618"/>
      <c r="AB921" s="167"/>
      <c r="AD921" s="618"/>
      <c r="AE921" s="167"/>
      <c r="AU921" s="618"/>
      <c r="AW921" s="230"/>
      <c r="BB921" s="619"/>
      <c r="BC921" s="619"/>
    </row>
    <row r="922" spans="8:55" s="616" customFormat="1">
      <c r="H922" s="230"/>
      <c r="J922" s="617"/>
      <c r="L922" s="617"/>
      <c r="Q922" s="617"/>
      <c r="R922" s="615"/>
      <c r="AA922" s="618"/>
      <c r="AB922" s="167"/>
      <c r="AD922" s="618"/>
      <c r="AE922" s="167"/>
      <c r="AU922" s="618"/>
      <c r="AW922" s="230"/>
      <c r="BB922" s="619"/>
      <c r="BC922" s="619"/>
    </row>
    <row r="923" spans="8:55" s="616" customFormat="1">
      <c r="H923" s="230"/>
      <c r="J923" s="617"/>
      <c r="L923" s="617"/>
      <c r="Q923" s="617"/>
      <c r="R923" s="615"/>
      <c r="AA923" s="618"/>
      <c r="AB923" s="167"/>
      <c r="AD923" s="618"/>
      <c r="AE923" s="167"/>
      <c r="AU923" s="618"/>
      <c r="AW923" s="230"/>
      <c r="BB923" s="619"/>
      <c r="BC923" s="619"/>
    </row>
    <row r="924" spans="8:55" s="616" customFormat="1">
      <c r="H924" s="230"/>
      <c r="J924" s="617"/>
      <c r="L924" s="617"/>
      <c r="Q924" s="617"/>
      <c r="R924" s="615"/>
      <c r="AA924" s="618"/>
      <c r="AB924" s="167"/>
      <c r="AD924" s="618"/>
      <c r="AE924" s="167"/>
      <c r="AU924" s="618"/>
      <c r="AW924" s="230"/>
      <c r="BB924" s="619"/>
      <c r="BC924" s="619"/>
    </row>
    <row r="925" spans="8:55" s="616" customFormat="1">
      <c r="H925" s="230"/>
      <c r="J925" s="617"/>
      <c r="L925" s="617"/>
      <c r="Q925" s="617"/>
      <c r="R925" s="615"/>
      <c r="AA925" s="618"/>
      <c r="AB925" s="167"/>
      <c r="AD925" s="618"/>
      <c r="AE925" s="167"/>
      <c r="AU925" s="618"/>
      <c r="AW925" s="230"/>
      <c r="BB925" s="619"/>
      <c r="BC925" s="619"/>
    </row>
    <row r="926" spans="8:55" s="616" customFormat="1">
      <c r="H926" s="230"/>
      <c r="J926" s="617"/>
      <c r="L926" s="617"/>
      <c r="Q926" s="617"/>
      <c r="R926" s="615"/>
      <c r="AA926" s="618"/>
      <c r="AB926" s="167"/>
      <c r="AD926" s="618"/>
      <c r="AE926" s="167"/>
      <c r="AU926" s="618"/>
      <c r="AW926" s="230"/>
      <c r="BB926" s="619"/>
      <c r="BC926" s="619"/>
    </row>
    <row r="927" spans="8:55" s="616" customFormat="1">
      <c r="H927" s="230"/>
      <c r="J927" s="617"/>
      <c r="L927" s="617"/>
      <c r="Q927" s="617"/>
      <c r="R927" s="615"/>
      <c r="AA927" s="618"/>
      <c r="AB927" s="167"/>
      <c r="AD927" s="618"/>
      <c r="AE927" s="167"/>
      <c r="AU927" s="618"/>
      <c r="AW927" s="230"/>
      <c r="BB927" s="619"/>
      <c r="BC927" s="619"/>
    </row>
    <row r="928" spans="8:55" s="616" customFormat="1">
      <c r="H928" s="230"/>
      <c r="J928" s="617"/>
      <c r="L928" s="617"/>
      <c r="Q928" s="617"/>
      <c r="R928" s="615"/>
      <c r="AA928" s="618"/>
      <c r="AB928" s="167"/>
      <c r="AD928" s="618"/>
      <c r="AE928" s="167"/>
      <c r="AU928" s="618"/>
      <c r="AW928" s="230"/>
      <c r="BB928" s="619"/>
      <c r="BC928" s="619"/>
    </row>
    <row r="929" spans="8:55" s="616" customFormat="1">
      <c r="H929" s="230"/>
      <c r="J929" s="617"/>
      <c r="L929" s="617"/>
      <c r="Q929" s="617"/>
      <c r="R929" s="615"/>
      <c r="AA929" s="618"/>
      <c r="AB929" s="167"/>
      <c r="AD929" s="618"/>
      <c r="AE929" s="167"/>
      <c r="AU929" s="618"/>
      <c r="AW929" s="230"/>
      <c r="BB929" s="619"/>
      <c r="BC929" s="619"/>
    </row>
    <row r="930" spans="8:55" s="616" customFormat="1">
      <c r="H930" s="230"/>
      <c r="J930" s="617"/>
      <c r="L930" s="617"/>
      <c r="Q930" s="617"/>
      <c r="R930" s="615"/>
      <c r="AA930" s="618"/>
      <c r="AB930" s="167"/>
      <c r="AD930" s="618"/>
      <c r="AE930" s="167"/>
      <c r="AU930" s="618"/>
      <c r="AW930" s="230"/>
      <c r="BB930" s="619"/>
      <c r="BC930" s="619"/>
    </row>
    <row r="931" spans="8:55" s="616" customFormat="1">
      <c r="H931" s="230"/>
      <c r="J931" s="617"/>
      <c r="L931" s="617"/>
      <c r="Q931" s="617"/>
      <c r="R931" s="615"/>
      <c r="AA931" s="618"/>
      <c r="AB931" s="167"/>
      <c r="AD931" s="618"/>
      <c r="AE931" s="167"/>
      <c r="AU931" s="618"/>
      <c r="AW931" s="230"/>
      <c r="BB931" s="619"/>
      <c r="BC931" s="619"/>
    </row>
    <row r="932" spans="8:55" s="616" customFormat="1">
      <c r="H932" s="230"/>
      <c r="J932" s="617"/>
      <c r="L932" s="617"/>
      <c r="Q932" s="617"/>
      <c r="R932" s="615"/>
      <c r="AA932" s="618"/>
      <c r="AB932" s="167"/>
      <c r="AD932" s="618"/>
      <c r="AE932" s="167"/>
      <c r="AU932" s="618"/>
      <c r="AW932" s="230"/>
      <c r="BB932" s="619"/>
      <c r="BC932" s="619"/>
    </row>
    <row r="933" spans="8:55" s="616" customFormat="1">
      <c r="H933" s="230"/>
      <c r="J933" s="617"/>
      <c r="L933" s="617"/>
      <c r="Q933" s="617"/>
      <c r="R933" s="615"/>
      <c r="AA933" s="618"/>
      <c r="AB933" s="167"/>
      <c r="AD933" s="618"/>
      <c r="AE933" s="167"/>
      <c r="AU933" s="618"/>
      <c r="AW933" s="230"/>
      <c r="BB933" s="619"/>
      <c r="BC933" s="619"/>
    </row>
    <row r="934" spans="8:55" s="616" customFormat="1">
      <c r="H934" s="230"/>
      <c r="J934" s="617"/>
      <c r="L934" s="617"/>
      <c r="Q934" s="617"/>
      <c r="R934" s="615"/>
      <c r="AA934" s="618"/>
      <c r="AB934" s="167"/>
      <c r="AD934" s="618"/>
      <c r="AE934" s="167"/>
      <c r="AU934" s="618"/>
      <c r="AW934" s="230"/>
      <c r="BB934" s="619"/>
      <c r="BC934" s="619"/>
    </row>
    <row r="935" spans="8:55" s="616" customFormat="1">
      <c r="H935" s="230"/>
      <c r="J935" s="617"/>
      <c r="L935" s="617"/>
      <c r="Q935" s="617"/>
      <c r="R935" s="615"/>
      <c r="AA935" s="618"/>
      <c r="AB935" s="167"/>
      <c r="AD935" s="618"/>
      <c r="AE935" s="167"/>
      <c r="AU935" s="618"/>
      <c r="AW935" s="230"/>
      <c r="BB935" s="619"/>
      <c r="BC935" s="619"/>
    </row>
    <row r="936" spans="8:55" s="616" customFormat="1">
      <c r="H936" s="230"/>
      <c r="J936" s="617"/>
      <c r="L936" s="617"/>
      <c r="Q936" s="617"/>
      <c r="R936" s="615"/>
      <c r="AA936" s="618"/>
      <c r="AB936" s="167"/>
      <c r="AD936" s="618"/>
      <c r="AE936" s="167"/>
      <c r="AU936" s="618"/>
      <c r="AW936" s="230"/>
      <c r="BB936" s="619"/>
      <c r="BC936" s="619"/>
    </row>
    <row r="937" spans="8:55" s="616" customFormat="1">
      <c r="H937" s="230"/>
      <c r="J937" s="617"/>
      <c r="L937" s="617"/>
      <c r="Q937" s="617"/>
      <c r="R937" s="615"/>
      <c r="AA937" s="618"/>
      <c r="AB937" s="167"/>
      <c r="AD937" s="618"/>
      <c r="AE937" s="167"/>
      <c r="AU937" s="618"/>
      <c r="AW937" s="230"/>
      <c r="BB937" s="619"/>
      <c r="BC937" s="619"/>
    </row>
    <row r="938" spans="8:55" s="616" customFormat="1">
      <c r="H938" s="230"/>
      <c r="J938" s="617"/>
      <c r="L938" s="617"/>
      <c r="Q938" s="617"/>
      <c r="R938" s="615"/>
      <c r="AA938" s="618"/>
      <c r="AB938" s="167"/>
      <c r="AD938" s="618"/>
      <c r="AE938" s="167"/>
      <c r="AU938" s="618"/>
      <c r="AW938" s="230"/>
      <c r="BB938" s="619"/>
      <c r="BC938" s="619"/>
    </row>
    <row r="939" spans="8:55" s="616" customFormat="1">
      <c r="H939" s="230"/>
      <c r="J939" s="617"/>
      <c r="L939" s="617"/>
      <c r="Q939" s="617"/>
      <c r="R939" s="615"/>
      <c r="AA939" s="618"/>
      <c r="AB939" s="167"/>
      <c r="AD939" s="618"/>
      <c r="AE939" s="167"/>
      <c r="AU939" s="618"/>
      <c r="AW939" s="230"/>
      <c r="BB939" s="619"/>
      <c r="BC939" s="619"/>
    </row>
    <row r="940" spans="8:55" s="616" customFormat="1">
      <c r="H940" s="230"/>
      <c r="J940" s="617"/>
      <c r="L940" s="617"/>
      <c r="Q940" s="617"/>
      <c r="R940" s="615"/>
      <c r="AA940" s="618"/>
      <c r="AB940" s="167"/>
      <c r="AD940" s="618"/>
      <c r="AE940" s="167"/>
      <c r="AU940" s="618"/>
      <c r="AW940" s="230"/>
      <c r="BB940" s="619"/>
      <c r="BC940" s="619"/>
    </row>
    <row r="941" spans="8:55" s="616" customFormat="1">
      <c r="H941" s="230"/>
      <c r="J941" s="617"/>
      <c r="L941" s="617"/>
      <c r="Q941" s="617"/>
      <c r="R941" s="615"/>
      <c r="AA941" s="618"/>
      <c r="AB941" s="167"/>
      <c r="AD941" s="618"/>
      <c r="AE941" s="167"/>
      <c r="AU941" s="618"/>
      <c r="AW941" s="230"/>
      <c r="BB941" s="619"/>
      <c r="BC941" s="619"/>
    </row>
    <row r="942" spans="8:55" s="616" customFormat="1">
      <c r="H942" s="230"/>
      <c r="J942" s="617"/>
      <c r="L942" s="617"/>
      <c r="Q942" s="617"/>
      <c r="R942" s="615"/>
      <c r="AA942" s="618"/>
      <c r="AB942" s="167"/>
      <c r="AD942" s="618"/>
      <c r="AE942" s="167"/>
      <c r="AU942" s="618"/>
      <c r="AW942" s="230"/>
      <c r="BB942" s="619"/>
      <c r="BC942" s="619"/>
    </row>
    <row r="943" spans="8:55" s="616" customFormat="1">
      <c r="H943" s="230"/>
      <c r="J943" s="617"/>
      <c r="L943" s="617"/>
      <c r="Q943" s="617"/>
      <c r="R943" s="615"/>
      <c r="AA943" s="618"/>
      <c r="AB943" s="167"/>
      <c r="AD943" s="618"/>
      <c r="AE943" s="167"/>
      <c r="AU943" s="618"/>
      <c r="AW943" s="230"/>
      <c r="BB943" s="619"/>
      <c r="BC943" s="619"/>
    </row>
    <row r="944" spans="8:55" s="616" customFormat="1">
      <c r="H944" s="230"/>
      <c r="J944" s="617"/>
      <c r="L944" s="617"/>
      <c r="Q944" s="617"/>
      <c r="R944" s="615"/>
      <c r="AA944" s="618"/>
      <c r="AB944" s="167"/>
      <c r="AD944" s="618"/>
      <c r="AE944" s="167"/>
      <c r="AU944" s="618"/>
      <c r="AW944" s="230"/>
      <c r="BB944" s="619"/>
      <c r="BC944" s="619"/>
    </row>
    <row r="945" spans="8:55" s="616" customFormat="1">
      <c r="H945" s="230"/>
      <c r="J945" s="617"/>
      <c r="L945" s="617"/>
      <c r="Q945" s="617"/>
      <c r="R945" s="615"/>
      <c r="AA945" s="618"/>
      <c r="AB945" s="167"/>
      <c r="AD945" s="618"/>
      <c r="AE945" s="167"/>
      <c r="AU945" s="618"/>
      <c r="AW945" s="230"/>
      <c r="BB945" s="619"/>
      <c r="BC945" s="619"/>
    </row>
    <row r="946" spans="8:55" s="616" customFormat="1">
      <c r="H946" s="230"/>
      <c r="J946" s="617"/>
      <c r="L946" s="617"/>
      <c r="Q946" s="617"/>
      <c r="R946" s="615"/>
      <c r="AA946" s="618"/>
      <c r="AB946" s="167"/>
      <c r="AD946" s="618"/>
      <c r="AE946" s="167"/>
      <c r="AU946" s="618"/>
      <c r="AW946" s="230"/>
      <c r="BB946" s="619"/>
      <c r="BC946" s="619"/>
    </row>
    <row r="947" spans="8:55" s="616" customFormat="1">
      <c r="H947" s="230"/>
      <c r="J947" s="617"/>
      <c r="L947" s="617"/>
      <c r="Q947" s="617"/>
      <c r="R947" s="615"/>
      <c r="AA947" s="618"/>
      <c r="AB947" s="167"/>
      <c r="AD947" s="618"/>
      <c r="AE947" s="167"/>
      <c r="AU947" s="618"/>
      <c r="AW947" s="230"/>
      <c r="BB947" s="619"/>
      <c r="BC947" s="619"/>
    </row>
    <row r="948" spans="8:55" s="616" customFormat="1">
      <c r="H948" s="230"/>
      <c r="J948" s="617"/>
      <c r="L948" s="617"/>
      <c r="Q948" s="617"/>
      <c r="R948" s="615"/>
      <c r="AA948" s="618"/>
      <c r="AB948" s="167"/>
      <c r="AD948" s="618"/>
      <c r="AE948" s="167"/>
      <c r="AU948" s="618"/>
      <c r="AW948" s="230"/>
      <c r="BB948" s="619"/>
      <c r="BC948" s="619"/>
    </row>
    <row r="949" spans="8:55" s="616" customFormat="1">
      <c r="H949" s="230"/>
      <c r="J949" s="617"/>
      <c r="L949" s="617"/>
      <c r="Q949" s="617"/>
      <c r="R949" s="615"/>
      <c r="AA949" s="618"/>
      <c r="AB949" s="167"/>
      <c r="AD949" s="618"/>
      <c r="AE949" s="167"/>
      <c r="AU949" s="618"/>
      <c r="AW949" s="230"/>
      <c r="BB949" s="619"/>
      <c r="BC949" s="619"/>
    </row>
    <row r="950" spans="8:55" s="616" customFormat="1">
      <c r="H950" s="230"/>
      <c r="J950" s="617"/>
      <c r="L950" s="617"/>
      <c r="Q950" s="617"/>
      <c r="R950" s="615"/>
      <c r="AA950" s="618"/>
      <c r="AB950" s="167"/>
      <c r="AD950" s="618"/>
      <c r="AE950" s="167"/>
      <c r="AU950" s="618"/>
      <c r="AW950" s="230"/>
      <c r="BB950" s="619"/>
      <c r="BC950" s="619"/>
    </row>
    <row r="951" spans="8:55" s="616" customFormat="1">
      <c r="H951" s="230"/>
      <c r="J951" s="617"/>
      <c r="L951" s="617"/>
      <c r="Q951" s="617"/>
      <c r="R951" s="615"/>
      <c r="AA951" s="618"/>
      <c r="AB951" s="167"/>
      <c r="AD951" s="618"/>
      <c r="AE951" s="167"/>
      <c r="AU951" s="618"/>
      <c r="AW951" s="230"/>
      <c r="BB951" s="619"/>
      <c r="BC951" s="619"/>
    </row>
    <row r="952" spans="8:55" s="616" customFormat="1">
      <c r="H952" s="230"/>
      <c r="J952" s="617"/>
      <c r="L952" s="617"/>
      <c r="Q952" s="617"/>
      <c r="R952" s="615"/>
      <c r="AA952" s="618"/>
      <c r="AB952" s="167"/>
      <c r="AD952" s="618"/>
      <c r="AE952" s="167"/>
      <c r="AU952" s="618"/>
      <c r="AW952" s="230"/>
      <c r="BB952" s="619"/>
      <c r="BC952" s="619"/>
    </row>
    <row r="953" spans="8:55" s="616" customFormat="1">
      <c r="H953" s="230"/>
      <c r="J953" s="617"/>
      <c r="L953" s="617"/>
      <c r="Q953" s="617"/>
      <c r="R953" s="615"/>
      <c r="AA953" s="618"/>
      <c r="AB953" s="167"/>
      <c r="AD953" s="618"/>
      <c r="AE953" s="167"/>
      <c r="AU953" s="618"/>
      <c r="AW953" s="230"/>
      <c r="BB953" s="619"/>
      <c r="BC953" s="619"/>
    </row>
    <row r="954" spans="8:55" s="616" customFormat="1">
      <c r="H954" s="230"/>
      <c r="J954" s="617"/>
      <c r="L954" s="617"/>
      <c r="Q954" s="617"/>
      <c r="R954" s="615"/>
      <c r="AA954" s="618"/>
      <c r="AB954" s="167"/>
      <c r="AD954" s="618"/>
      <c r="AE954" s="167"/>
      <c r="AU954" s="618"/>
      <c r="AW954" s="230"/>
      <c r="BB954" s="619"/>
      <c r="BC954" s="619"/>
    </row>
    <row r="955" spans="8:55" s="616" customFormat="1">
      <c r="H955" s="230"/>
      <c r="J955" s="617"/>
      <c r="L955" s="617"/>
      <c r="Q955" s="617"/>
      <c r="R955" s="615"/>
      <c r="AA955" s="618"/>
      <c r="AB955" s="167"/>
      <c r="AD955" s="618"/>
      <c r="AE955" s="167"/>
      <c r="AU955" s="618"/>
      <c r="AW955" s="230"/>
      <c r="BB955" s="619"/>
      <c r="BC955" s="619"/>
    </row>
    <row r="956" spans="8:55" s="616" customFormat="1">
      <c r="H956" s="230"/>
      <c r="J956" s="617"/>
      <c r="L956" s="617"/>
      <c r="Q956" s="617"/>
      <c r="R956" s="615"/>
      <c r="AA956" s="618"/>
      <c r="AB956" s="167"/>
      <c r="AD956" s="618"/>
      <c r="AE956" s="167"/>
      <c r="AU956" s="618"/>
      <c r="AW956" s="230"/>
      <c r="BB956" s="619"/>
      <c r="BC956" s="619"/>
    </row>
    <row r="957" spans="8:55" s="616" customFormat="1">
      <c r="H957" s="230"/>
      <c r="J957" s="617"/>
      <c r="L957" s="617"/>
      <c r="Q957" s="617"/>
      <c r="R957" s="615"/>
      <c r="AA957" s="618"/>
      <c r="AB957" s="167"/>
      <c r="AD957" s="618"/>
      <c r="AE957" s="167"/>
      <c r="AU957" s="618"/>
      <c r="AW957" s="230"/>
      <c r="BB957" s="619"/>
      <c r="BC957" s="619"/>
    </row>
    <row r="958" spans="8:55" s="616" customFormat="1">
      <c r="H958" s="230"/>
      <c r="J958" s="617"/>
      <c r="L958" s="617"/>
      <c r="Q958" s="617"/>
      <c r="R958" s="615"/>
      <c r="AA958" s="618"/>
      <c r="AB958" s="167"/>
      <c r="AD958" s="618"/>
      <c r="AE958" s="167"/>
      <c r="AU958" s="618"/>
      <c r="AW958" s="230"/>
      <c r="BB958" s="619"/>
      <c r="BC958" s="619"/>
    </row>
    <row r="959" spans="8:55" s="616" customFormat="1">
      <c r="H959" s="230"/>
      <c r="J959" s="617"/>
      <c r="L959" s="617"/>
      <c r="Q959" s="617"/>
      <c r="R959" s="615"/>
      <c r="AA959" s="618"/>
      <c r="AB959" s="167"/>
      <c r="AD959" s="618"/>
      <c r="AE959" s="167"/>
      <c r="AU959" s="618"/>
      <c r="AW959" s="230"/>
      <c r="BB959" s="619"/>
      <c r="BC959" s="619"/>
    </row>
    <row r="960" spans="8:55" s="616" customFormat="1">
      <c r="H960" s="230"/>
      <c r="J960" s="617"/>
      <c r="L960" s="617"/>
      <c r="Q960" s="617"/>
      <c r="R960" s="615"/>
      <c r="AA960" s="618"/>
      <c r="AB960" s="167"/>
      <c r="AD960" s="618"/>
      <c r="AE960" s="167"/>
      <c r="AU960" s="618"/>
      <c r="AW960" s="230"/>
      <c r="BB960" s="619"/>
      <c r="BC960" s="619"/>
    </row>
    <row r="961" spans="8:55" s="616" customFormat="1">
      <c r="H961" s="230"/>
      <c r="J961" s="617"/>
      <c r="L961" s="617"/>
      <c r="Q961" s="617"/>
      <c r="R961" s="615"/>
      <c r="AA961" s="618"/>
      <c r="AB961" s="167"/>
      <c r="AD961" s="618"/>
      <c r="AE961" s="167"/>
      <c r="AU961" s="618"/>
      <c r="AW961" s="230"/>
      <c r="BB961" s="619"/>
      <c r="BC961" s="619"/>
    </row>
    <row r="962" spans="8:55" s="616" customFormat="1">
      <c r="H962" s="230"/>
      <c r="J962" s="617"/>
      <c r="L962" s="617"/>
      <c r="Q962" s="617"/>
      <c r="R962" s="615"/>
      <c r="AA962" s="618"/>
      <c r="AB962" s="167"/>
      <c r="AD962" s="618"/>
      <c r="AE962" s="167"/>
      <c r="AU962" s="618"/>
      <c r="AW962" s="230"/>
      <c r="BB962" s="619"/>
      <c r="BC962" s="619"/>
    </row>
    <row r="963" spans="8:55" s="616" customFormat="1">
      <c r="H963" s="230"/>
      <c r="J963" s="617"/>
      <c r="L963" s="617"/>
      <c r="Q963" s="617"/>
      <c r="R963" s="615"/>
      <c r="AA963" s="618"/>
      <c r="AB963" s="167"/>
      <c r="AD963" s="618"/>
      <c r="AE963" s="167"/>
      <c r="AU963" s="618"/>
      <c r="AW963" s="230"/>
      <c r="BB963" s="619"/>
      <c r="BC963" s="619"/>
    </row>
    <row r="964" spans="8:55" s="616" customFormat="1">
      <c r="H964" s="230"/>
      <c r="J964" s="617"/>
      <c r="L964" s="617"/>
      <c r="Q964" s="617"/>
      <c r="R964" s="615"/>
      <c r="AA964" s="618"/>
      <c r="AB964" s="167"/>
      <c r="AD964" s="618"/>
      <c r="AE964" s="167"/>
      <c r="AU964" s="618"/>
      <c r="AW964" s="230"/>
      <c r="BB964" s="619"/>
      <c r="BC964" s="619"/>
    </row>
    <row r="965" spans="8:55" s="616" customFormat="1">
      <c r="H965" s="230"/>
      <c r="J965" s="617"/>
      <c r="L965" s="617"/>
      <c r="Q965" s="617"/>
      <c r="R965" s="615"/>
      <c r="AA965" s="618"/>
      <c r="AB965" s="167"/>
      <c r="AD965" s="618"/>
      <c r="AE965" s="167"/>
      <c r="AU965" s="618"/>
      <c r="AW965" s="230"/>
      <c r="BB965" s="619"/>
      <c r="BC965" s="619"/>
    </row>
    <row r="966" spans="8:55" s="616" customFormat="1">
      <c r="H966" s="230"/>
      <c r="J966" s="617"/>
      <c r="L966" s="617"/>
      <c r="Q966" s="617"/>
      <c r="R966" s="615"/>
      <c r="AA966" s="618"/>
      <c r="AB966" s="167"/>
      <c r="AD966" s="618"/>
      <c r="AE966" s="167"/>
      <c r="AU966" s="618"/>
      <c r="AW966" s="230"/>
      <c r="BB966" s="619"/>
      <c r="BC966" s="619"/>
    </row>
    <row r="967" spans="8:55" s="616" customFormat="1">
      <c r="H967" s="230"/>
      <c r="J967" s="617"/>
      <c r="L967" s="617"/>
      <c r="Q967" s="617"/>
      <c r="R967" s="615"/>
      <c r="AA967" s="618"/>
      <c r="AB967" s="167"/>
      <c r="AD967" s="618"/>
      <c r="AE967" s="167"/>
      <c r="AU967" s="618"/>
      <c r="AW967" s="230"/>
      <c r="BB967" s="619"/>
      <c r="BC967" s="619"/>
    </row>
    <row r="968" spans="8:55" s="616" customFormat="1">
      <c r="H968" s="230"/>
      <c r="J968" s="617"/>
      <c r="L968" s="617"/>
      <c r="Q968" s="617"/>
      <c r="R968" s="615"/>
      <c r="AA968" s="618"/>
      <c r="AB968" s="167"/>
      <c r="AD968" s="618"/>
      <c r="AE968" s="167"/>
      <c r="AU968" s="618"/>
      <c r="AW968" s="230"/>
      <c r="BB968" s="619"/>
      <c r="BC968" s="619"/>
    </row>
    <row r="969" spans="8:55" s="616" customFormat="1">
      <c r="H969" s="230"/>
      <c r="J969" s="617"/>
      <c r="L969" s="617"/>
      <c r="Q969" s="617"/>
      <c r="R969" s="615"/>
      <c r="AA969" s="618"/>
      <c r="AB969" s="167"/>
      <c r="AD969" s="618"/>
      <c r="AE969" s="167"/>
      <c r="AU969" s="618"/>
      <c r="AW969" s="230"/>
      <c r="BB969" s="619"/>
      <c r="BC969" s="619"/>
    </row>
    <row r="970" spans="8:55" s="616" customFormat="1">
      <c r="H970" s="230"/>
      <c r="J970" s="617"/>
      <c r="L970" s="617"/>
      <c r="Q970" s="617"/>
      <c r="R970" s="615"/>
      <c r="AA970" s="618"/>
      <c r="AB970" s="167"/>
      <c r="AD970" s="618"/>
      <c r="AE970" s="167"/>
      <c r="AU970" s="618"/>
      <c r="AW970" s="230"/>
      <c r="BB970" s="619"/>
      <c r="BC970" s="619"/>
    </row>
    <row r="971" spans="8:55" s="616" customFormat="1">
      <c r="H971" s="230"/>
      <c r="J971" s="617"/>
      <c r="L971" s="617"/>
      <c r="Q971" s="617"/>
      <c r="R971" s="615"/>
      <c r="AA971" s="618"/>
      <c r="AB971" s="167"/>
      <c r="AD971" s="618"/>
      <c r="AE971" s="167"/>
      <c r="AU971" s="618"/>
      <c r="AW971" s="230"/>
      <c r="BB971" s="619"/>
      <c r="BC971" s="619"/>
    </row>
    <row r="972" spans="8:55" s="616" customFormat="1">
      <c r="H972" s="230"/>
      <c r="J972" s="617"/>
      <c r="L972" s="617"/>
      <c r="Q972" s="617"/>
      <c r="R972" s="615"/>
      <c r="AA972" s="618"/>
      <c r="AB972" s="167"/>
      <c r="AD972" s="618"/>
      <c r="AE972" s="167"/>
      <c r="AU972" s="618"/>
      <c r="AW972" s="230"/>
      <c r="BB972" s="619"/>
      <c r="BC972" s="619"/>
    </row>
    <row r="973" spans="8:55" s="616" customFormat="1">
      <c r="H973" s="230"/>
      <c r="J973" s="617"/>
      <c r="L973" s="617"/>
      <c r="Q973" s="617"/>
      <c r="R973" s="615"/>
      <c r="AA973" s="618"/>
      <c r="AB973" s="167"/>
      <c r="AD973" s="618"/>
      <c r="AE973" s="167"/>
      <c r="AU973" s="618"/>
      <c r="AW973" s="230"/>
      <c r="BB973" s="619"/>
      <c r="BC973" s="619"/>
    </row>
    <row r="974" spans="8:55" s="616" customFormat="1">
      <c r="H974" s="230"/>
      <c r="J974" s="617"/>
      <c r="L974" s="617"/>
      <c r="Q974" s="617"/>
      <c r="R974" s="615"/>
      <c r="AA974" s="618"/>
      <c r="AB974" s="167"/>
      <c r="AD974" s="618"/>
      <c r="AE974" s="167"/>
      <c r="AU974" s="618"/>
      <c r="AW974" s="230"/>
      <c r="BB974" s="619"/>
      <c r="BC974" s="619"/>
    </row>
    <row r="975" spans="8:55" s="616" customFormat="1">
      <c r="H975" s="230"/>
      <c r="J975" s="617"/>
      <c r="L975" s="617"/>
      <c r="Q975" s="617"/>
      <c r="R975" s="615"/>
      <c r="AA975" s="618"/>
      <c r="AB975" s="167"/>
      <c r="AD975" s="618"/>
      <c r="AE975" s="167"/>
      <c r="AU975" s="618"/>
      <c r="AW975" s="230"/>
      <c r="BB975" s="619"/>
      <c r="BC975" s="619"/>
    </row>
    <row r="976" spans="8:55" s="616" customFormat="1">
      <c r="H976" s="230"/>
      <c r="J976" s="617"/>
      <c r="L976" s="617"/>
      <c r="Q976" s="617"/>
      <c r="R976" s="615"/>
      <c r="AA976" s="618"/>
      <c r="AB976" s="167"/>
      <c r="AD976" s="618"/>
      <c r="AE976" s="167"/>
      <c r="AU976" s="618"/>
      <c r="AW976" s="230"/>
      <c r="BB976" s="619"/>
      <c r="BC976" s="619"/>
    </row>
    <row r="977" spans="8:55" s="616" customFormat="1">
      <c r="H977" s="230"/>
      <c r="J977" s="617"/>
      <c r="L977" s="617"/>
      <c r="Q977" s="617"/>
      <c r="R977" s="615"/>
      <c r="AA977" s="618"/>
      <c r="AB977" s="167"/>
      <c r="AD977" s="618"/>
      <c r="AE977" s="167"/>
      <c r="AU977" s="618"/>
      <c r="AW977" s="230"/>
      <c r="BB977" s="619"/>
      <c r="BC977" s="619"/>
    </row>
    <row r="978" spans="8:55" s="616" customFormat="1">
      <c r="H978" s="230"/>
      <c r="J978" s="617"/>
      <c r="L978" s="617"/>
      <c r="Q978" s="617"/>
      <c r="R978" s="615"/>
      <c r="AA978" s="618"/>
      <c r="AB978" s="167"/>
      <c r="AD978" s="618"/>
      <c r="AE978" s="167"/>
      <c r="AU978" s="618"/>
      <c r="AW978" s="230"/>
      <c r="BB978" s="619"/>
      <c r="BC978" s="619"/>
    </row>
    <row r="979" spans="8:55" s="616" customFormat="1">
      <c r="H979" s="230"/>
      <c r="J979" s="617"/>
      <c r="L979" s="617"/>
      <c r="Q979" s="617"/>
      <c r="R979" s="615"/>
      <c r="AA979" s="618"/>
      <c r="AB979" s="167"/>
      <c r="AD979" s="618"/>
      <c r="AE979" s="167"/>
      <c r="AU979" s="618"/>
      <c r="AW979" s="230"/>
      <c r="BB979" s="619"/>
      <c r="BC979" s="619"/>
    </row>
    <row r="980" spans="8:55" s="616" customFormat="1">
      <c r="H980" s="230"/>
      <c r="J980" s="617"/>
      <c r="L980" s="617"/>
      <c r="Q980" s="617"/>
      <c r="R980" s="615"/>
      <c r="AA980" s="618"/>
      <c r="AB980" s="167"/>
      <c r="AD980" s="618"/>
      <c r="AE980" s="167"/>
      <c r="AU980" s="618"/>
      <c r="AW980" s="230"/>
      <c r="BB980" s="619"/>
      <c r="BC980" s="619"/>
    </row>
    <row r="981" spans="8:55" s="616" customFormat="1">
      <c r="H981" s="230"/>
      <c r="J981" s="617"/>
      <c r="L981" s="617"/>
      <c r="Q981" s="617"/>
      <c r="R981" s="615"/>
      <c r="AA981" s="618"/>
      <c r="AB981" s="167"/>
      <c r="AD981" s="618"/>
      <c r="AE981" s="167"/>
      <c r="AU981" s="618"/>
      <c r="AW981" s="230"/>
      <c r="BB981" s="619"/>
      <c r="BC981" s="619"/>
    </row>
    <row r="982" spans="8:55" s="616" customFormat="1">
      <c r="H982" s="230"/>
      <c r="J982" s="617"/>
      <c r="L982" s="617"/>
      <c r="Q982" s="617"/>
      <c r="R982" s="615"/>
      <c r="AA982" s="618"/>
      <c r="AB982" s="167"/>
      <c r="AD982" s="618"/>
      <c r="AE982" s="167"/>
      <c r="AU982" s="618"/>
      <c r="AW982" s="230"/>
      <c r="BB982" s="619"/>
      <c r="BC982" s="619"/>
    </row>
    <row r="983" spans="8:55" s="616" customFormat="1">
      <c r="H983" s="230"/>
      <c r="J983" s="617"/>
      <c r="L983" s="617"/>
      <c r="Q983" s="617"/>
      <c r="R983" s="615"/>
      <c r="AA983" s="618"/>
      <c r="AB983" s="167"/>
      <c r="AD983" s="618"/>
      <c r="AE983" s="167"/>
      <c r="AU983" s="618"/>
      <c r="AW983" s="230"/>
      <c r="BB983" s="619"/>
      <c r="BC983" s="619"/>
    </row>
    <row r="984" spans="8:55" s="616" customFormat="1">
      <c r="H984" s="230"/>
      <c r="J984" s="617"/>
      <c r="L984" s="617"/>
      <c r="Q984" s="617"/>
      <c r="R984" s="615"/>
      <c r="AA984" s="618"/>
      <c r="AB984" s="167"/>
      <c r="AD984" s="618"/>
      <c r="AE984" s="167"/>
      <c r="AU984" s="618"/>
      <c r="AW984" s="230"/>
      <c r="BB984" s="619"/>
      <c r="BC984" s="619"/>
    </row>
    <row r="985" spans="8:55" s="616" customFormat="1">
      <c r="H985" s="230"/>
      <c r="J985" s="617"/>
      <c r="L985" s="617"/>
      <c r="Q985" s="617"/>
      <c r="R985" s="615"/>
      <c r="AA985" s="618"/>
      <c r="AB985" s="167"/>
      <c r="AD985" s="618"/>
      <c r="AE985" s="167"/>
      <c r="AU985" s="618"/>
      <c r="AW985" s="230"/>
      <c r="BB985" s="619"/>
      <c r="BC985" s="619"/>
    </row>
    <row r="986" spans="8:55" s="616" customFormat="1">
      <c r="H986" s="230"/>
      <c r="J986" s="617"/>
      <c r="L986" s="617"/>
      <c r="Q986" s="617"/>
      <c r="R986" s="615"/>
      <c r="AA986" s="618"/>
      <c r="AB986" s="167"/>
      <c r="AD986" s="618"/>
      <c r="AE986" s="167"/>
      <c r="AU986" s="618"/>
      <c r="AW986" s="230"/>
      <c r="BB986" s="619"/>
      <c r="BC986" s="619"/>
    </row>
    <row r="987" spans="8:55" s="616" customFormat="1">
      <c r="H987" s="230"/>
      <c r="J987" s="617"/>
      <c r="L987" s="617"/>
      <c r="Q987" s="617"/>
      <c r="R987" s="615"/>
      <c r="AA987" s="618"/>
      <c r="AB987" s="167"/>
      <c r="AD987" s="618"/>
      <c r="AE987" s="167"/>
      <c r="AU987" s="618"/>
      <c r="AW987" s="230"/>
      <c r="BB987" s="619"/>
      <c r="BC987" s="619"/>
    </row>
    <row r="988" spans="8:55" s="616" customFormat="1">
      <c r="H988" s="230"/>
      <c r="J988" s="617"/>
      <c r="L988" s="617"/>
      <c r="Q988" s="617"/>
      <c r="R988" s="615"/>
      <c r="AA988" s="618"/>
      <c r="AB988" s="167"/>
      <c r="AD988" s="618"/>
      <c r="AE988" s="167"/>
      <c r="AU988" s="618"/>
      <c r="AW988" s="230"/>
      <c r="BB988" s="619"/>
      <c r="BC988" s="619"/>
    </row>
    <row r="989" spans="8:55" s="616" customFormat="1">
      <c r="H989" s="230"/>
      <c r="J989" s="617"/>
      <c r="L989" s="617"/>
      <c r="Q989" s="617"/>
      <c r="R989" s="615"/>
      <c r="AA989" s="618"/>
      <c r="AB989" s="167"/>
      <c r="AD989" s="618"/>
      <c r="AE989" s="167"/>
      <c r="AU989" s="618"/>
      <c r="AW989" s="230"/>
      <c r="BB989" s="619"/>
      <c r="BC989" s="619"/>
    </row>
    <row r="990" spans="8:55" s="616" customFormat="1">
      <c r="H990" s="230"/>
      <c r="J990" s="617"/>
      <c r="L990" s="617"/>
      <c r="Q990" s="617"/>
      <c r="R990" s="615"/>
      <c r="AA990" s="618"/>
      <c r="AB990" s="167"/>
      <c r="AD990" s="618"/>
      <c r="AE990" s="167"/>
      <c r="AU990" s="618"/>
      <c r="AW990" s="230"/>
      <c r="BB990" s="619"/>
      <c r="BC990" s="619"/>
    </row>
    <row r="991" spans="8:55" s="616" customFormat="1">
      <c r="H991" s="230"/>
      <c r="J991" s="617"/>
      <c r="L991" s="617"/>
      <c r="Q991" s="617"/>
      <c r="R991" s="615"/>
      <c r="AA991" s="618"/>
      <c r="AB991" s="167"/>
      <c r="AD991" s="618"/>
      <c r="AE991" s="167"/>
      <c r="AU991" s="618"/>
      <c r="AW991" s="230"/>
      <c r="BB991" s="619"/>
      <c r="BC991" s="619"/>
    </row>
    <row r="992" spans="8:55" s="616" customFormat="1">
      <c r="H992" s="230"/>
      <c r="J992" s="617"/>
      <c r="L992" s="617"/>
      <c r="Q992" s="617"/>
      <c r="R992" s="615"/>
      <c r="AA992" s="618"/>
      <c r="AB992" s="167"/>
      <c r="AD992" s="618"/>
      <c r="AE992" s="167"/>
      <c r="AU992" s="618"/>
      <c r="AW992" s="230"/>
      <c r="BB992" s="619"/>
      <c r="BC992" s="619"/>
    </row>
    <row r="993" spans="8:55" s="616" customFormat="1">
      <c r="H993" s="230"/>
      <c r="J993" s="617"/>
      <c r="L993" s="617"/>
      <c r="Q993" s="617"/>
      <c r="R993" s="615"/>
      <c r="AA993" s="618"/>
      <c r="AB993" s="167"/>
      <c r="AD993" s="618"/>
      <c r="AE993" s="167"/>
      <c r="AU993" s="618"/>
      <c r="AW993" s="230"/>
      <c r="BB993" s="619"/>
      <c r="BC993" s="619"/>
    </row>
    <row r="994" spans="8:55" s="616" customFormat="1">
      <c r="H994" s="230"/>
      <c r="J994" s="617"/>
      <c r="L994" s="617"/>
      <c r="Q994" s="617"/>
      <c r="R994" s="615"/>
      <c r="AA994" s="618"/>
      <c r="AB994" s="167"/>
      <c r="AD994" s="618"/>
      <c r="AE994" s="167"/>
      <c r="AU994" s="618"/>
      <c r="AW994" s="230"/>
      <c r="BB994" s="619"/>
      <c r="BC994" s="619"/>
    </row>
    <row r="995" spans="8:55" s="616" customFormat="1">
      <c r="H995" s="230"/>
      <c r="J995" s="617"/>
      <c r="L995" s="617"/>
      <c r="Q995" s="617"/>
      <c r="R995" s="615"/>
      <c r="AA995" s="618"/>
      <c r="AB995" s="167"/>
      <c r="AD995" s="618"/>
      <c r="AE995" s="167"/>
      <c r="AU995" s="618"/>
      <c r="AW995" s="230"/>
      <c r="BB995" s="619"/>
      <c r="BC995" s="619"/>
    </row>
    <row r="996" spans="8:55" s="616" customFormat="1">
      <c r="H996" s="230"/>
      <c r="J996" s="617"/>
      <c r="L996" s="617"/>
      <c r="Q996" s="617"/>
      <c r="R996" s="615"/>
      <c r="AA996" s="618"/>
      <c r="AB996" s="167"/>
      <c r="AD996" s="618"/>
      <c r="AE996" s="167"/>
      <c r="AU996" s="618"/>
      <c r="AW996" s="230"/>
      <c r="BB996" s="619"/>
      <c r="BC996" s="619"/>
    </row>
    <row r="997" spans="8:55" s="616" customFormat="1">
      <c r="H997" s="230"/>
      <c r="J997" s="617"/>
      <c r="L997" s="617"/>
      <c r="Q997" s="617"/>
      <c r="R997" s="615"/>
      <c r="AA997" s="618"/>
      <c r="AB997" s="167"/>
      <c r="AD997" s="618"/>
      <c r="AE997" s="167"/>
      <c r="AU997" s="618"/>
      <c r="AW997" s="230"/>
      <c r="BB997" s="619"/>
      <c r="BC997" s="619"/>
    </row>
    <row r="998" spans="8:55" s="616" customFormat="1">
      <c r="H998" s="230"/>
      <c r="J998" s="617"/>
      <c r="L998" s="617"/>
      <c r="Q998" s="617"/>
      <c r="R998" s="615"/>
      <c r="AA998" s="618"/>
      <c r="AB998" s="167"/>
      <c r="AD998" s="618"/>
      <c r="AE998" s="167"/>
      <c r="AU998" s="618"/>
      <c r="AW998" s="230"/>
      <c r="BB998" s="619"/>
      <c r="BC998" s="619"/>
    </row>
    <row r="999" spans="8:55" s="616" customFormat="1">
      <c r="H999" s="230"/>
      <c r="J999" s="617"/>
      <c r="L999" s="617"/>
      <c r="Q999" s="617"/>
      <c r="R999" s="615"/>
      <c r="AA999" s="618"/>
      <c r="AB999" s="167"/>
      <c r="AD999" s="618"/>
      <c r="AE999" s="167"/>
      <c r="AU999" s="618"/>
      <c r="AW999" s="230"/>
      <c r="BB999" s="619"/>
      <c r="BC999" s="619"/>
    </row>
    <row r="1000" spans="8:55" s="616" customFormat="1">
      <c r="H1000" s="230"/>
      <c r="J1000" s="617"/>
      <c r="L1000" s="617"/>
      <c r="Q1000" s="617"/>
      <c r="R1000" s="615"/>
      <c r="AA1000" s="618"/>
      <c r="AB1000" s="167"/>
      <c r="AD1000" s="618"/>
      <c r="AE1000" s="167"/>
      <c r="AU1000" s="618"/>
      <c r="AW1000" s="230"/>
      <c r="BB1000" s="619"/>
      <c r="BC1000" s="619"/>
    </row>
    <row r="1001" spans="8:55" s="616" customFormat="1">
      <c r="H1001" s="230"/>
      <c r="J1001" s="617"/>
      <c r="L1001" s="617"/>
      <c r="Q1001" s="617"/>
      <c r="R1001" s="615"/>
      <c r="AA1001" s="618"/>
      <c r="AB1001" s="167"/>
      <c r="AD1001" s="618"/>
      <c r="AE1001" s="167"/>
      <c r="AU1001" s="618"/>
      <c r="AW1001" s="230"/>
      <c r="BB1001" s="619"/>
      <c r="BC1001" s="619"/>
    </row>
    <row r="1002" spans="8:55" s="616" customFormat="1">
      <c r="H1002" s="230"/>
      <c r="J1002" s="617"/>
      <c r="L1002" s="617"/>
      <c r="Q1002" s="617"/>
      <c r="R1002" s="615"/>
      <c r="AA1002" s="618"/>
      <c r="AB1002" s="167"/>
      <c r="AD1002" s="618"/>
      <c r="AE1002" s="167"/>
      <c r="AU1002" s="618"/>
      <c r="AW1002" s="230"/>
      <c r="BB1002" s="619"/>
      <c r="BC1002" s="619"/>
    </row>
    <row r="1003" spans="8:55" s="616" customFormat="1">
      <c r="H1003" s="230"/>
      <c r="J1003" s="617"/>
      <c r="L1003" s="617"/>
      <c r="Q1003" s="617"/>
      <c r="R1003" s="615"/>
      <c r="AA1003" s="618"/>
      <c r="AB1003" s="167"/>
      <c r="AD1003" s="618"/>
      <c r="AE1003" s="167"/>
      <c r="AU1003" s="618"/>
      <c r="AW1003" s="230"/>
      <c r="BB1003" s="619"/>
      <c r="BC1003" s="619"/>
    </row>
    <row r="1004" spans="8:55" s="616" customFormat="1">
      <c r="H1004" s="230"/>
      <c r="J1004" s="617"/>
      <c r="L1004" s="617"/>
      <c r="Q1004" s="617"/>
      <c r="R1004" s="615"/>
      <c r="AA1004" s="618"/>
      <c r="AB1004" s="167"/>
      <c r="AD1004" s="618"/>
      <c r="AE1004" s="167"/>
      <c r="AU1004" s="618"/>
      <c r="AW1004" s="230"/>
      <c r="BB1004" s="619"/>
      <c r="BC1004" s="619"/>
    </row>
    <row r="1005" spans="8:55" s="616" customFormat="1">
      <c r="H1005" s="230"/>
      <c r="J1005" s="617"/>
      <c r="L1005" s="617"/>
      <c r="Q1005" s="617"/>
      <c r="R1005" s="615"/>
      <c r="AA1005" s="618"/>
      <c r="AB1005" s="167"/>
      <c r="AD1005" s="618"/>
      <c r="AE1005" s="167"/>
      <c r="AU1005" s="618"/>
      <c r="AW1005" s="230"/>
      <c r="BB1005" s="619"/>
      <c r="BC1005" s="619"/>
    </row>
    <row r="1006" spans="8:55" s="616" customFormat="1">
      <c r="H1006" s="230"/>
      <c r="J1006" s="617"/>
      <c r="L1006" s="617"/>
      <c r="Q1006" s="617"/>
      <c r="R1006" s="615"/>
      <c r="AA1006" s="618"/>
      <c r="AB1006" s="167"/>
      <c r="AD1006" s="618"/>
      <c r="AE1006" s="167"/>
      <c r="AU1006" s="618"/>
      <c r="AW1006" s="230"/>
      <c r="BB1006" s="619"/>
      <c r="BC1006" s="619"/>
    </row>
    <row r="1007" spans="8:55" s="616" customFormat="1">
      <c r="H1007" s="230"/>
      <c r="J1007" s="617"/>
      <c r="L1007" s="617"/>
      <c r="Q1007" s="617"/>
      <c r="R1007" s="615"/>
      <c r="AA1007" s="618"/>
      <c r="AB1007" s="167"/>
      <c r="AD1007" s="618"/>
      <c r="AE1007" s="167"/>
      <c r="AU1007" s="618"/>
      <c r="AW1007" s="230"/>
      <c r="BB1007" s="619"/>
      <c r="BC1007" s="619"/>
    </row>
    <row r="1008" spans="8:55" s="616" customFormat="1">
      <c r="H1008" s="230"/>
      <c r="J1008" s="617"/>
      <c r="L1008" s="617"/>
      <c r="Q1008" s="617"/>
      <c r="R1008" s="615"/>
      <c r="AA1008" s="618"/>
      <c r="AB1008" s="167"/>
      <c r="AD1008" s="618"/>
      <c r="AE1008" s="167"/>
      <c r="AU1008" s="618"/>
      <c r="AW1008" s="230"/>
      <c r="BB1008" s="619"/>
      <c r="BC1008" s="619"/>
    </row>
    <row r="1009" spans="8:55" s="616" customFormat="1">
      <c r="H1009" s="230"/>
      <c r="J1009" s="617"/>
      <c r="L1009" s="617"/>
      <c r="Q1009" s="617"/>
      <c r="R1009" s="615"/>
      <c r="AA1009" s="618"/>
      <c r="AB1009" s="167"/>
      <c r="AD1009" s="618"/>
      <c r="AE1009" s="167"/>
      <c r="AU1009" s="618"/>
      <c r="AW1009" s="230"/>
      <c r="BB1009" s="619"/>
      <c r="BC1009" s="619"/>
    </row>
    <row r="1010" spans="8:55" s="616" customFormat="1">
      <c r="H1010" s="230"/>
      <c r="J1010" s="617"/>
      <c r="L1010" s="617"/>
      <c r="Q1010" s="617"/>
      <c r="R1010" s="615"/>
      <c r="AA1010" s="618"/>
      <c r="AB1010" s="167"/>
      <c r="AD1010" s="618"/>
      <c r="AE1010" s="167"/>
      <c r="AU1010" s="618"/>
      <c r="AW1010" s="230"/>
      <c r="BB1010" s="619"/>
      <c r="BC1010" s="619"/>
    </row>
    <row r="1011" spans="8:55" s="616" customFormat="1">
      <c r="H1011" s="230"/>
      <c r="J1011" s="617"/>
      <c r="L1011" s="617"/>
      <c r="Q1011" s="617"/>
      <c r="R1011" s="615"/>
      <c r="AA1011" s="618"/>
      <c r="AB1011" s="167"/>
      <c r="AD1011" s="618"/>
      <c r="AE1011" s="167"/>
      <c r="AU1011" s="618"/>
      <c r="AW1011" s="230"/>
      <c r="BB1011" s="619"/>
      <c r="BC1011" s="619"/>
    </row>
    <row r="1012" spans="8:55" s="616" customFormat="1">
      <c r="H1012" s="230"/>
      <c r="J1012" s="617"/>
      <c r="L1012" s="617"/>
      <c r="Q1012" s="617"/>
      <c r="R1012" s="615"/>
      <c r="AA1012" s="618"/>
      <c r="AB1012" s="167"/>
      <c r="AD1012" s="618"/>
      <c r="AE1012" s="167"/>
      <c r="AU1012" s="618"/>
      <c r="AW1012" s="230"/>
      <c r="BB1012" s="619"/>
      <c r="BC1012" s="619"/>
    </row>
    <row r="1013" spans="8:55" s="616" customFormat="1">
      <c r="H1013" s="230"/>
      <c r="J1013" s="617"/>
      <c r="L1013" s="617"/>
      <c r="Q1013" s="617"/>
      <c r="R1013" s="615"/>
      <c r="AA1013" s="618"/>
      <c r="AB1013" s="167"/>
      <c r="AD1013" s="618"/>
      <c r="AE1013" s="167"/>
      <c r="AU1013" s="618"/>
      <c r="AW1013" s="230"/>
      <c r="BB1013" s="619"/>
      <c r="BC1013" s="619"/>
    </row>
    <row r="1014" spans="8:55" s="616" customFormat="1">
      <c r="H1014" s="230"/>
      <c r="J1014" s="617"/>
      <c r="L1014" s="617"/>
      <c r="Q1014" s="617"/>
      <c r="R1014" s="615"/>
      <c r="AA1014" s="618"/>
      <c r="AB1014" s="167"/>
      <c r="AD1014" s="618"/>
      <c r="AE1014" s="167"/>
      <c r="AU1014" s="618"/>
      <c r="AW1014" s="230"/>
      <c r="BB1014" s="619"/>
      <c r="BC1014" s="619"/>
    </row>
    <row r="1015" spans="8:55" s="616" customFormat="1">
      <c r="H1015" s="230"/>
      <c r="J1015" s="617"/>
      <c r="L1015" s="617"/>
      <c r="Q1015" s="617"/>
      <c r="R1015" s="615"/>
      <c r="AA1015" s="618"/>
      <c r="AB1015" s="167"/>
      <c r="AD1015" s="618"/>
      <c r="AE1015" s="167"/>
      <c r="AU1015" s="618"/>
      <c r="AW1015" s="230"/>
      <c r="BB1015" s="619"/>
      <c r="BC1015" s="619"/>
    </row>
    <row r="1016" spans="8:55" s="616" customFormat="1">
      <c r="H1016" s="230"/>
      <c r="J1016" s="617"/>
      <c r="L1016" s="617"/>
      <c r="Q1016" s="617"/>
      <c r="R1016" s="615"/>
      <c r="AA1016" s="618"/>
      <c r="AB1016" s="167"/>
      <c r="AD1016" s="618"/>
      <c r="AE1016" s="167"/>
      <c r="AU1016" s="618"/>
      <c r="AW1016" s="230"/>
      <c r="BB1016" s="619"/>
      <c r="BC1016" s="619"/>
    </row>
    <row r="1017" spans="8:55" s="616" customFormat="1">
      <c r="H1017" s="230"/>
      <c r="J1017" s="617"/>
      <c r="L1017" s="617"/>
      <c r="Q1017" s="617"/>
      <c r="R1017" s="615"/>
      <c r="AA1017" s="618"/>
      <c r="AB1017" s="167"/>
      <c r="AD1017" s="618"/>
      <c r="AE1017" s="167"/>
      <c r="AU1017" s="618"/>
      <c r="AW1017" s="230"/>
      <c r="BB1017" s="619"/>
      <c r="BC1017" s="619"/>
    </row>
    <row r="1018" spans="8:55" s="616" customFormat="1">
      <c r="H1018" s="230"/>
      <c r="J1018" s="617"/>
      <c r="L1018" s="617"/>
      <c r="Q1018" s="617"/>
      <c r="R1018" s="615"/>
      <c r="AA1018" s="618"/>
      <c r="AB1018" s="167"/>
      <c r="AD1018" s="618"/>
      <c r="AE1018" s="167"/>
      <c r="AU1018" s="618"/>
      <c r="AW1018" s="230"/>
      <c r="BB1018" s="619"/>
      <c r="BC1018" s="619"/>
    </row>
    <row r="1019" spans="8:55" s="616" customFormat="1">
      <c r="H1019" s="230"/>
      <c r="J1019" s="617"/>
      <c r="L1019" s="617"/>
      <c r="Q1019" s="617"/>
      <c r="R1019" s="615"/>
      <c r="AA1019" s="618"/>
      <c r="AB1019" s="167"/>
      <c r="AD1019" s="618"/>
      <c r="AE1019" s="167"/>
      <c r="AU1019" s="618"/>
      <c r="AW1019" s="230"/>
      <c r="BB1019" s="619"/>
      <c r="BC1019" s="619"/>
    </row>
    <row r="1020" spans="8:55" s="616" customFormat="1">
      <c r="H1020" s="230"/>
      <c r="J1020" s="617"/>
      <c r="L1020" s="617"/>
      <c r="Q1020" s="617"/>
      <c r="R1020" s="615"/>
      <c r="AA1020" s="618"/>
      <c r="AB1020" s="167"/>
      <c r="AD1020" s="618"/>
      <c r="AE1020" s="167"/>
      <c r="AU1020" s="618"/>
      <c r="AW1020" s="230"/>
      <c r="BB1020" s="619"/>
      <c r="BC1020" s="619"/>
    </row>
    <row r="1021" spans="8:55" s="616" customFormat="1">
      <c r="H1021" s="230"/>
      <c r="J1021" s="617"/>
      <c r="L1021" s="617"/>
      <c r="Q1021" s="617"/>
      <c r="R1021" s="615"/>
      <c r="AA1021" s="618"/>
      <c r="AB1021" s="167"/>
      <c r="AD1021" s="618"/>
      <c r="AE1021" s="167"/>
      <c r="AU1021" s="618"/>
      <c r="AW1021" s="230"/>
      <c r="BB1021" s="619"/>
      <c r="BC1021" s="619"/>
    </row>
    <row r="1022" spans="8:55" s="616" customFormat="1">
      <c r="H1022" s="230"/>
      <c r="J1022" s="617"/>
      <c r="L1022" s="617"/>
      <c r="Q1022" s="617"/>
      <c r="R1022" s="615"/>
      <c r="AA1022" s="618"/>
      <c r="AB1022" s="167"/>
      <c r="AD1022" s="618"/>
      <c r="AE1022" s="167"/>
      <c r="AU1022" s="618"/>
      <c r="AW1022" s="230"/>
      <c r="BB1022" s="619"/>
      <c r="BC1022" s="619"/>
    </row>
    <row r="1023" spans="8:55" s="616" customFormat="1">
      <c r="H1023" s="230"/>
      <c r="J1023" s="617"/>
      <c r="L1023" s="617"/>
      <c r="Q1023" s="617"/>
      <c r="R1023" s="615"/>
      <c r="AA1023" s="618"/>
      <c r="AB1023" s="167"/>
      <c r="AD1023" s="618"/>
      <c r="AE1023" s="167"/>
      <c r="AU1023" s="618"/>
      <c r="AW1023" s="230"/>
      <c r="BB1023" s="619"/>
      <c r="BC1023" s="619"/>
    </row>
    <row r="1024" spans="8:55" s="616" customFormat="1">
      <c r="H1024" s="230"/>
      <c r="J1024" s="617"/>
      <c r="L1024" s="617"/>
      <c r="Q1024" s="617"/>
      <c r="R1024" s="615"/>
      <c r="AA1024" s="618"/>
      <c r="AB1024" s="167"/>
      <c r="AD1024" s="618"/>
      <c r="AE1024" s="167"/>
      <c r="AU1024" s="618"/>
      <c r="AW1024" s="230"/>
      <c r="BB1024" s="619"/>
      <c r="BC1024" s="619"/>
    </row>
    <row r="1025" spans="8:55" s="616" customFormat="1">
      <c r="H1025" s="230"/>
      <c r="J1025" s="617"/>
      <c r="L1025" s="617"/>
      <c r="Q1025" s="617"/>
      <c r="R1025" s="615"/>
      <c r="AA1025" s="618"/>
      <c r="AB1025" s="167"/>
      <c r="AD1025" s="618"/>
      <c r="AE1025" s="167"/>
      <c r="AU1025" s="618"/>
      <c r="AW1025" s="230"/>
      <c r="BB1025" s="619"/>
      <c r="BC1025" s="619"/>
    </row>
    <row r="1026" spans="8:55" s="616" customFormat="1">
      <c r="H1026" s="230"/>
      <c r="J1026" s="617"/>
      <c r="L1026" s="617"/>
      <c r="Q1026" s="617"/>
      <c r="R1026" s="615"/>
      <c r="AA1026" s="618"/>
      <c r="AB1026" s="167"/>
      <c r="AD1026" s="618"/>
      <c r="AE1026" s="167"/>
      <c r="AU1026" s="618"/>
      <c r="AW1026" s="230"/>
      <c r="BB1026" s="619"/>
      <c r="BC1026" s="619"/>
    </row>
    <row r="1027" spans="8:55" s="616" customFormat="1">
      <c r="H1027" s="230"/>
      <c r="J1027" s="617"/>
      <c r="L1027" s="617"/>
      <c r="Q1027" s="617"/>
      <c r="R1027" s="615"/>
      <c r="AA1027" s="618"/>
      <c r="AB1027" s="167"/>
      <c r="AD1027" s="618"/>
      <c r="AE1027" s="167"/>
      <c r="AU1027" s="618"/>
      <c r="AW1027" s="230"/>
      <c r="BB1027" s="619"/>
      <c r="BC1027" s="619"/>
    </row>
    <row r="1028" spans="8:55" s="616" customFormat="1">
      <c r="H1028" s="230"/>
      <c r="J1028" s="617"/>
      <c r="L1028" s="617"/>
      <c r="Q1028" s="617"/>
      <c r="R1028" s="615"/>
      <c r="AA1028" s="618"/>
      <c r="AB1028" s="167"/>
      <c r="AD1028" s="618"/>
      <c r="AE1028" s="167"/>
      <c r="AU1028" s="618"/>
      <c r="AW1028" s="230"/>
      <c r="BB1028" s="619"/>
      <c r="BC1028" s="619"/>
    </row>
    <row r="1029" spans="8:55" s="616" customFormat="1">
      <c r="H1029" s="230"/>
      <c r="J1029" s="617"/>
      <c r="L1029" s="617"/>
      <c r="Q1029" s="617"/>
      <c r="R1029" s="615"/>
      <c r="AA1029" s="618"/>
      <c r="AB1029" s="167"/>
      <c r="AD1029" s="618"/>
      <c r="AE1029" s="167"/>
      <c r="AU1029" s="618"/>
      <c r="AW1029" s="230"/>
      <c r="BB1029" s="619"/>
      <c r="BC1029" s="619"/>
    </row>
    <row r="1030" spans="8:55" s="616" customFormat="1">
      <c r="H1030" s="230"/>
      <c r="J1030" s="617"/>
      <c r="L1030" s="617"/>
      <c r="Q1030" s="617"/>
      <c r="R1030" s="615"/>
      <c r="AA1030" s="618"/>
      <c r="AB1030" s="167"/>
      <c r="AD1030" s="618"/>
      <c r="AE1030" s="167"/>
      <c r="AU1030" s="618"/>
      <c r="AW1030" s="230"/>
      <c r="BB1030" s="619"/>
      <c r="BC1030" s="619"/>
    </row>
    <row r="1031" spans="8:55" s="616" customFormat="1">
      <c r="H1031" s="230"/>
      <c r="J1031" s="617"/>
      <c r="L1031" s="617"/>
      <c r="Q1031" s="617"/>
      <c r="R1031" s="615"/>
      <c r="AA1031" s="618"/>
      <c r="AB1031" s="167"/>
      <c r="AD1031" s="618"/>
      <c r="AE1031" s="167"/>
      <c r="AU1031" s="618"/>
      <c r="AW1031" s="230"/>
      <c r="BB1031" s="619"/>
      <c r="BC1031" s="619"/>
    </row>
    <row r="1032" spans="8:55" s="616" customFormat="1">
      <c r="H1032" s="230"/>
      <c r="J1032" s="617"/>
      <c r="L1032" s="617"/>
      <c r="Q1032" s="617"/>
      <c r="R1032" s="615"/>
      <c r="AA1032" s="618"/>
      <c r="AB1032" s="167"/>
      <c r="AD1032" s="618"/>
      <c r="AE1032" s="167"/>
      <c r="AU1032" s="618"/>
      <c r="AW1032" s="230"/>
      <c r="BB1032" s="619"/>
      <c r="BC1032" s="619"/>
    </row>
    <row r="1033" spans="8:55" s="616" customFormat="1">
      <c r="H1033" s="230"/>
      <c r="J1033" s="617"/>
      <c r="L1033" s="617"/>
      <c r="Q1033" s="617"/>
      <c r="R1033" s="615"/>
      <c r="AA1033" s="618"/>
      <c r="AB1033" s="167"/>
      <c r="AD1033" s="618"/>
      <c r="AE1033" s="167"/>
      <c r="AU1033" s="618"/>
      <c r="AW1033" s="230"/>
      <c r="BB1033" s="619"/>
      <c r="BC1033" s="619"/>
    </row>
    <row r="1034" spans="8:55" s="616" customFormat="1">
      <c r="H1034" s="230"/>
      <c r="J1034" s="617"/>
      <c r="L1034" s="617"/>
      <c r="Q1034" s="617"/>
      <c r="R1034" s="615"/>
      <c r="AA1034" s="618"/>
      <c r="AB1034" s="167"/>
      <c r="AD1034" s="618"/>
      <c r="AE1034" s="167"/>
      <c r="AU1034" s="618"/>
      <c r="AW1034" s="230"/>
      <c r="BB1034" s="619"/>
      <c r="BC1034" s="619"/>
    </row>
    <row r="1035" spans="8:55" s="616" customFormat="1">
      <c r="H1035" s="230"/>
      <c r="J1035" s="617"/>
      <c r="L1035" s="617"/>
      <c r="Q1035" s="617"/>
      <c r="R1035" s="615"/>
      <c r="AA1035" s="618"/>
      <c r="AB1035" s="167"/>
      <c r="AD1035" s="618"/>
      <c r="AE1035" s="167"/>
      <c r="AU1035" s="618"/>
      <c r="AW1035" s="230"/>
      <c r="BB1035" s="619"/>
      <c r="BC1035" s="619"/>
    </row>
    <row r="1036" spans="8:55" s="616" customFormat="1">
      <c r="H1036" s="230"/>
      <c r="J1036" s="617"/>
      <c r="L1036" s="617"/>
      <c r="Q1036" s="617"/>
      <c r="R1036" s="615"/>
      <c r="AA1036" s="618"/>
      <c r="AB1036" s="167"/>
      <c r="AD1036" s="618"/>
      <c r="AE1036" s="167"/>
      <c r="AU1036" s="618"/>
      <c r="AW1036" s="230"/>
      <c r="BB1036" s="619"/>
      <c r="BC1036" s="619"/>
    </row>
    <row r="1037" spans="8:55" s="616" customFormat="1">
      <c r="H1037" s="230"/>
      <c r="J1037" s="617"/>
      <c r="L1037" s="617"/>
      <c r="Q1037" s="617"/>
      <c r="R1037" s="615"/>
      <c r="AA1037" s="618"/>
      <c r="AB1037" s="167"/>
      <c r="AD1037" s="618"/>
      <c r="AE1037" s="167"/>
      <c r="AU1037" s="618"/>
      <c r="AW1037" s="230"/>
      <c r="BB1037" s="619"/>
      <c r="BC1037" s="619"/>
    </row>
    <row r="1038" spans="8:55" s="616" customFormat="1">
      <c r="H1038" s="230"/>
      <c r="J1038" s="617"/>
      <c r="L1038" s="617"/>
      <c r="Q1038" s="617"/>
      <c r="R1038" s="615"/>
      <c r="AA1038" s="618"/>
      <c r="AB1038" s="167"/>
      <c r="AD1038" s="618"/>
      <c r="AE1038" s="167"/>
      <c r="AU1038" s="618"/>
      <c r="AW1038" s="230"/>
      <c r="BB1038" s="619"/>
      <c r="BC1038" s="619"/>
    </row>
    <row r="1039" spans="8:55" s="616" customFormat="1">
      <c r="H1039" s="230"/>
      <c r="J1039" s="617"/>
      <c r="L1039" s="617"/>
      <c r="Q1039" s="617"/>
      <c r="R1039" s="615"/>
      <c r="AA1039" s="618"/>
      <c r="AB1039" s="167"/>
      <c r="AD1039" s="618"/>
      <c r="AE1039" s="167"/>
      <c r="AU1039" s="618"/>
      <c r="AW1039" s="230"/>
      <c r="BB1039" s="619"/>
      <c r="BC1039" s="619"/>
    </row>
    <row r="1040" spans="8:55" s="616" customFormat="1">
      <c r="H1040" s="230"/>
      <c r="J1040" s="617"/>
      <c r="L1040" s="617"/>
      <c r="Q1040" s="617"/>
      <c r="R1040" s="615"/>
      <c r="AA1040" s="618"/>
      <c r="AB1040" s="167"/>
      <c r="AD1040" s="618"/>
      <c r="AE1040" s="167"/>
      <c r="AU1040" s="618"/>
      <c r="AW1040" s="230"/>
      <c r="BB1040" s="619"/>
      <c r="BC1040" s="619"/>
    </row>
    <row r="1041" spans="8:55" s="616" customFormat="1">
      <c r="H1041" s="230"/>
      <c r="J1041" s="617"/>
      <c r="L1041" s="617"/>
      <c r="Q1041" s="617"/>
      <c r="R1041" s="615"/>
      <c r="AA1041" s="618"/>
      <c r="AB1041" s="167"/>
      <c r="AD1041" s="618"/>
      <c r="AE1041" s="167"/>
      <c r="AU1041" s="618"/>
      <c r="AW1041" s="230"/>
      <c r="BB1041" s="619"/>
      <c r="BC1041" s="619"/>
    </row>
    <row r="1042" spans="8:55" s="616" customFormat="1">
      <c r="H1042" s="230"/>
      <c r="J1042" s="617"/>
      <c r="L1042" s="617"/>
      <c r="Q1042" s="617"/>
      <c r="R1042" s="615"/>
      <c r="AA1042" s="618"/>
      <c r="AB1042" s="167"/>
      <c r="AD1042" s="618"/>
      <c r="AE1042" s="167"/>
      <c r="AU1042" s="618"/>
      <c r="AW1042" s="230"/>
      <c r="BB1042" s="619"/>
      <c r="BC1042" s="619"/>
    </row>
    <row r="1043" spans="8:55" s="616" customFormat="1">
      <c r="H1043" s="230"/>
      <c r="J1043" s="617"/>
      <c r="L1043" s="617"/>
      <c r="Q1043" s="617"/>
      <c r="R1043" s="615"/>
      <c r="AA1043" s="618"/>
      <c r="AB1043" s="167"/>
      <c r="AD1043" s="618"/>
      <c r="AE1043" s="167"/>
      <c r="AU1043" s="618"/>
      <c r="AW1043" s="230"/>
      <c r="BB1043" s="619"/>
      <c r="BC1043" s="619"/>
    </row>
    <row r="1044" spans="8:55" s="616" customFormat="1">
      <c r="H1044" s="230"/>
      <c r="J1044" s="617"/>
      <c r="L1044" s="617"/>
      <c r="Q1044" s="617"/>
      <c r="R1044" s="615"/>
      <c r="AA1044" s="618"/>
      <c r="AB1044" s="167"/>
      <c r="AD1044" s="618"/>
      <c r="AE1044" s="167"/>
      <c r="AU1044" s="618"/>
      <c r="AW1044" s="230"/>
      <c r="BB1044" s="619"/>
      <c r="BC1044" s="619"/>
    </row>
    <row r="1045" spans="8:55" s="616" customFormat="1">
      <c r="H1045" s="230"/>
      <c r="J1045" s="617"/>
      <c r="L1045" s="617"/>
      <c r="Q1045" s="617"/>
      <c r="R1045" s="615"/>
      <c r="AA1045" s="618"/>
      <c r="AB1045" s="167"/>
      <c r="AD1045" s="618"/>
      <c r="AE1045" s="167"/>
      <c r="AU1045" s="618"/>
      <c r="AW1045" s="230"/>
      <c r="BB1045" s="619"/>
      <c r="BC1045" s="619"/>
    </row>
    <row r="1046" spans="8:55" s="616" customFormat="1">
      <c r="H1046" s="230"/>
      <c r="J1046" s="617"/>
      <c r="L1046" s="617"/>
      <c r="Q1046" s="617"/>
      <c r="R1046" s="615"/>
      <c r="AA1046" s="618"/>
      <c r="AB1046" s="167"/>
      <c r="AD1046" s="618"/>
      <c r="AE1046" s="167"/>
      <c r="AU1046" s="618"/>
      <c r="AW1046" s="230"/>
      <c r="BB1046" s="619"/>
      <c r="BC1046" s="619"/>
    </row>
    <row r="1047" spans="8:55" s="616" customFormat="1">
      <c r="H1047" s="230"/>
      <c r="J1047" s="617"/>
      <c r="L1047" s="617"/>
      <c r="Q1047" s="617"/>
      <c r="R1047" s="615"/>
      <c r="AA1047" s="618"/>
      <c r="AB1047" s="167"/>
      <c r="AD1047" s="618"/>
      <c r="AE1047" s="167"/>
      <c r="AU1047" s="618"/>
      <c r="AW1047" s="230"/>
      <c r="BB1047" s="619"/>
      <c r="BC1047" s="619"/>
    </row>
    <row r="1048" spans="8:55" s="616" customFormat="1">
      <c r="H1048" s="230"/>
      <c r="J1048" s="617"/>
      <c r="L1048" s="617"/>
      <c r="Q1048" s="617"/>
      <c r="R1048" s="615"/>
      <c r="AA1048" s="618"/>
      <c r="AB1048" s="167"/>
      <c r="AD1048" s="618"/>
      <c r="AE1048" s="167"/>
      <c r="AU1048" s="618"/>
      <c r="AW1048" s="230"/>
      <c r="BB1048" s="619"/>
      <c r="BC1048" s="619"/>
    </row>
    <row r="1049" spans="8:55" s="616" customFormat="1">
      <c r="H1049" s="230"/>
      <c r="J1049" s="617"/>
      <c r="L1049" s="617"/>
      <c r="Q1049" s="617"/>
      <c r="R1049" s="615"/>
      <c r="AA1049" s="618"/>
      <c r="AB1049" s="167"/>
      <c r="AD1049" s="618"/>
      <c r="AE1049" s="167"/>
      <c r="AU1049" s="618"/>
      <c r="AW1049" s="230"/>
      <c r="BB1049" s="619"/>
      <c r="BC1049" s="619"/>
    </row>
    <row r="1050" spans="8:55" s="616" customFormat="1">
      <c r="H1050" s="230"/>
      <c r="J1050" s="617"/>
      <c r="L1050" s="617"/>
      <c r="Q1050" s="617"/>
      <c r="R1050" s="615"/>
      <c r="AA1050" s="618"/>
      <c r="AB1050" s="167"/>
      <c r="AD1050" s="618"/>
      <c r="AE1050" s="167"/>
      <c r="AU1050" s="618"/>
      <c r="AW1050" s="230"/>
      <c r="BB1050" s="619"/>
      <c r="BC1050" s="619"/>
    </row>
    <row r="1051" spans="8:55" s="616" customFormat="1">
      <c r="H1051" s="230"/>
      <c r="J1051" s="617"/>
      <c r="L1051" s="617"/>
      <c r="Q1051" s="617"/>
      <c r="R1051" s="615"/>
      <c r="AA1051" s="618"/>
      <c r="AB1051" s="167"/>
      <c r="AD1051" s="618"/>
      <c r="AE1051" s="167"/>
      <c r="AU1051" s="618"/>
      <c r="AW1051" s="230"/>
      <c r="BB1051" s="619"/>
      <c r="BC1051" s="619"/>
    </row>
    <row r="1052" spans="8:55" s="616" customFormat="1">
      <c r="H1052" s="230"/>
      <c r="J1052" s="617"/>
      <c r="L1052" s="617"/>
      <c r="Q1052" s="617"/>
      <c r="R1052" s="615"/>
      <c r="AA1052" s="618"/>
      <c r="AB1052" s="167"/>
      <c r="AD1052" s="618"/>
      <c r="AE1052" s="167"/>
      <c r="AU1052" s="618"/>
      <c r="AW1052" s="230"/>
      <c r="BB1052" s="619"/>
      <c r="BC1052" s="619"/>
    </row>
    <row r="1053" spans="8:55" s="616" customFormat="1">
      <c r="H1053" s="230"/>
      <c r="J1053" s="617"/>
      <c r="L1053" s="617"/>
      <c r="Q1053" s="617"/>
      <c r="R1053" s="615"/>
      <c r="AA1053" s="618"/>
      <c r="AB1053" s="167"/>
      <c r="AD1053" s="618"/>
      <c r="AE1053" s="167"/>
      <c r="AU1053" s="618"/>
      <c r="AW1053" s="230"/>
      <c r="BB1053" s="619"/>
      <c r="BC1053" s="619"/>
    </row>
    <row r="1054" spans="8:55" s="616" customFormat="1">
      <c r="H1054" s="230"/>
      <c r="J1054" s="617"/>
      <c r="L1054" s="617"/>
      <c r="Q1054" s="617"/>
      <c r="R1054" s="615"/>
      <c r="AA1054" s="618"/>
      <c r="AB1054" s="167"/>
      <c r="AD1054" s="618"/>
      <c r="AE1054" s="167"/>
      <c r="AU1054" s="618"/>
      <c r="AW1054" s="230"/>
      <c r="BB1054" s="619"/>
      <c r="BC1054" s="619"/>
    </row>
    <row r="1055" spans="8:55" s="616" customFormat="1">
      <c r="H1055" s="230"/>
      <c r="J1055" s="617"/>
      <c r="L1055" s="617"/>
      <c r="Q1055" s="617"/>
      <c r="R1055" s="615"/>
      <c r="AA1055" s="618"/>
      <c r="AB1055" s="167"/>
      <c r="AD1055" s="618"/>
      <c r="AE1055" s="167"/>
      <c r="AU1055" s="618"/>
      <c r="AW1055" s="230"/>
      <c r="BB1055" s="619"/>
      <c r="BC1055" s="619"/>
    </row>
    <row r="1056" spans="8:55" s="616" customFormat="1">
      <c r="H1056" s="230"/>
      <c r="J1056" s="617"/>
      <c r="L1056" s="617"/>
      <c r="Q1056" s="617"/>
      <c r="R1056" s="615"/>
      <c r="AA1056" s="618"/>
      <c r="AB1056" s="167"/>
      <c r="AD1056" s="618"/>
      <c r="AE1056" s="167"/>
      <c r="AU1056" s="618"/>
      <c r="AW1056" s="230"/>
      <c r="BB1056" s="619"/>
      <c r="BC1056" s="619"/>
    </row>
    <row r="1057" spans="8:55" s="616" customFormat="1">
      <c r="H1057" s="230"/>
      <c r="J1057" s="617"/>
      <c r="L1057" s="617"/>
      <c r="Q1057" s="617"/>
      <c r="R1057" s="615"/>
      <c r="AA1057" s="618"/>
      <c r="AB1057" s="167"/>
      <c r="AD1057" s="618"/>
      <c r="AE1057" s="167"/>
      <c r="AU1057" s="618"/>
      <c r="AW1057" s="230"/>
      <c r="BB1057" s="619"/>
      <c r="BC1057" s="619"/>
    </row>
    <row r="1058" spans="8:55" s="616" customFormat="1">
      <c r="H1058" s="230"/>
      <c r="J1058" s="617"/>
      <c r="L1058" s="617"/>
      <c r="Q1058" s="617"/>
      <c r="R1058" s="615"/>
      <c r="AA1058" s="618"/>
      <c r="AB1058" s="167"/>
      <c r="AD1058" s="618"/>
      <c r="AE1058" s="167"/>
      <c r="AU1058" s="618"/>
      <c r="AW1058" s="230"/>
      <c r="BB1058" s="619"/>
      <c r="BC1058" s="619"/>
    </row>
    <row r="1059" spans="8:55" s="616" customFormat="1">
      <c r="H1059" s="230"/>
      <c r="J1059" s="617"/>
      <c r="L1059" s="617"/>
      <c r="Q1059" s="617"/>
      <c r="R1059" s="615"/>
      <c r="AA1059" s="618"/>
      <c r="AB1059" s="167"/>
      <c r="AD1059" s="618"/>
      <c r="AE1059" s="167"/>
      <c r="AU1059" s="618"/>
      <c r="AW1059" s="230"/>
      <c r="BB1059" s="619"/>
      <c r="BC1059" s="619"/>
    </row>
    <row r="1060" spans="8:55" s="616" customFormat="1">
      <c r="H1060" s="230"/>
      <c r="J1060" s="617"/>
      <c r="L1060" s="617"/>
      <c r="Q1060" s="617"/>
      <c r="R1060" s="615"/>
      <c r="AA1060" s="618"/>
      <c r="AB1060" s="167"/>
      <c r="AD1060" s="618"/>
      <c r="AE1060" s="167"/>
      <c r="AU1060" s="618"/>
      <c r="AW1060" s="230"/>
      <c r="BB1060" s="619"/>
      <c r="BC1060" s="619"/>
    </row>
    <row r="1061" spans="8:55" s="616" customFormat="1">
      <c r="H1061" s="230"/>
      <c r="J1061" s="617"/>
      <c r="L1061" s="617"/>
      <c r="Q1061" s="617"/>
      <c r="R1061" s="615"/>
      <c r="AA1061" s="618"/>
      <c r="AB1061" s="167"/>
      <c r="AD1061" s="618"/>
      <c r="AE1061" s="167"/>
      <c r="AU1061" s="618"/>
      <c r="AW1061" s="230"/>
      <c r="BB1061" s="619"/>
      <c r="BC1061" s="619"/>
    </row>
    <row r="1062" spans="8:55" s="616" customFormat="1">
      <c r="H1062" s="230"/>
      <c r="J1062" s="617"/>
      <c r="L1062" s="617"/>
      <c r="Q1062" s="617"/>
      <c r="R1062" s="615"/>
      <c r="AA1062" s="618"/>
      <c r="AB1062" s="167"/>
      <c r="AD1062" s="618"/>
      <c r="AE1062" s="167"/>
      <c r="AU1062" s="618"/>
      <c r="AW1062" s="230"/>
      <c r="BB1062" s="619"/>
      <c r="BC1062" s="619"/>
    </row>
    <row r="1063" spans="8:55" s="616" customFormat="1">
      <c r="H1063" s="230"/>
      <c r="J1063" s="617"/>
      <c r="L1063" s="617"/>
      <c r="Q1063" s="617"/>
      <c r="R1063" s="615"/>
      <c r="AA1063" s="618"/>
      <c r="AB1063" s="167"/>
      <c r="AD1063" s="618"/>
      <c r="AE1063" s="167"/>
      <c r="AU1063" s="618"/>
      <c r="AW1063" s="230"/>
      <c r="BB1063" s="619"/>
      <c r="BC1063" s="619"/>
    </row>
    <row r="1064" spans="8:55" s="616" customFormat="1">
      <c r="H1064" s="230"/>
      <c r="J1064" s="617"/>
      <c r="L1064" s="617"/>
      <c r="Q1064" s="617"/>
      <c r="R1064" s="615"/>
      <c r="AA1064" s="618"/>
      <c r="AB1064" s="167"/>
      <c r="AD1064" s="618"/>
      <c r="AE1064" s="167"/>
      <c r="AU1064" s="618"/>
      <c r="AW1064" s="230"/>
      <c r="BB1064" s="619"/>
      <c r="BC1064" s="619"/>
    </row>
    <row r="1065" spans="8:55" s="616" customFormat="1">
      <c r="H1065" s="230"/>
      <c r="J1065" s="617"/>
      <c r="L1065" s="617"/>
      <c r="Q1065" s="617"/>
      <c r="R1065" s="615"/>
      <c r="AA1065" s="618"/>
      <c r="AB1065" s="167"/>
      <c r="AD1065" s="618"/>
      <c r="AE1065" s="167"/>
      <c r="AU1065" s="618"/>
      <c r="AW1065" s="230"/>
      <c r="BB1065" s="619"/>
      <c r="BC1065" s="619"/>
    </row>
    <row r="1066" spans="8:55" s="616" customFormat="1">
      <c r="H1066" s="230"/>
      <c r="J1066" s="617"/>
      <c r="L1066" s="617"/>
      <c r="Q1066" s="617"/>
      <c r="R1066" s="615"/>
      <c r="AA1066" s="618"/>
      <c r="AB1066" s="167"/>
      <c r="AD1066" s="618"/>
      <c r="AE1066" s="167"/>
      <c r="AU1066" s="618"/>
      <c r="AW1066" s="230"/>
      <c r="BB1066" s="619"/>
      <c r="BC1066" s="619"/>
    </row>
    <row r="1067" spans="8:55" s="616" customFormat="1">
      <c r="H1067" s="230"/>
      <c r="J1067" s="617"/>
      <c r="L1067" s="617"/>
      <c r="Q1067" s="617"/>
      <c r="R1067" s="615"/>
      <c r="AA1067" s="618"/>
      <c r="AB1067" s="167"/>
      <c r="AD1067" s="618"/>
      <c r="AE1067" s="167"/>
      <c r="AU1067" s="618"/>
      <c r="AW1067" s="230"/>
      <c r="BB1067" s="619"/>
      <c r="BC1067" s="619"/>
    </row>
    <row r="1068" spans="8:55" s="616" customFormat="1">
      <c r="H1068" s="230"/>
      <c r="J1068" s="617"/>
      <c r="L1068" s="617"/>
      <c r="Q1068" s="617"/>
      <c r="R1068" s="615"/>
      <c r="AA1068" s="618"/>
      <c r="AB1068" s="167"/>
      <c r="AD1068" s="618"/>
      <c r="AE1068" s="167"/>
      <c r="AU1068" s="618"/>
      <c r="AW1068" s="230"/>
      <c r="BB1068" s="619"/>
      <c r="BC1068" s="619"/>
    </row>
    <row r="1069" spans="8:55" s="616" customFormat="1">
      <c r="H1069" s="230"/>
      <c r="J1069" s="617"/>
      <c r="L1069" s="617"/>
      <c r="Q1069" s="617"/>
      <c r="R1069" s="615"/>
      <c r="AA1069" s="618"/>
      <c r="AB1069" s="167"/>
      <c r="AD1069" s="618"/>
      <c r="AE1069" s="167"/>
      <c r="AU1069" s="618"/>
      <c r="AW1069" s="230"/>
      <c r="BB1069" s="619"/>
      <c r="BC1069" s="619"/>
    </row>
    <row r="1070" spans="8:55" s="616" customFormat="1">
      <c r="H1070" s="230"/>
      <c r="J1070" s="617"/>
      <c r="L1070" s="617"/>
      <c r="Q1070" s="617"/>
      <c r="R1070" s="615"/>
      <c r="AA1070" s="618"/>
      <c r="AB1070" s="167"/>
      <c r="AD1070" s="618"/>
      <c r="AE1070" s="167"/>
      <c r="AU1070" s="618"/>
      <c r="AW1070" s="230"/>
      <c r="BB1070" s="619"/>
      <c r="BC1070" s="619"/>
    </row>
    <row r="1071" spans="8:55" s="616" customFormat="1">
      <c r="H1071" s="230"/>
      <c r="J1071" s="617"/>
      <c r="L1071" s="617"/>
      <c r="Q1071" s="617"/>
      <c r="R1071" s="615"/>
      <c r="AA1071" s="618"/>
      <c r="AB1071" s="167"/>
      <c r="AD1071" s="618"/>
      <c r="AE1071" s="167"/>
      <c r="AU1071" s="618"/>
      <c r="AW1071" s="230"/>
      <c r="BB1071" s="619"/>
      <c r="BC1071" s="619"/>
    </row>
    <row r="1072" spans="8:55" s="616" customFormat="1">
      <c r="H1072" s="230"/>
      <c r="J1072" s="617"/>
      <c r="L1072" s="617"/>
      <c r="Q1072" s="617"/>
      <c r="R1072" s="615"/>
      <c r="AA1072" s="618"/>
      <c r="AB1072" s="167"/>
      <c r="AD1072" s="618"/>
      <c r="AE1072" s="167"/>
      <c r="AU1072" s="618"/>
      <c r="AW1072" s="230"/>
      <c r="BB1072" s="619"/>
      <c r="BC1072" s="619"/>
    </row>
    <row r="1073" spans="8:55" s="616" customFormat="1">
      <c r="H1073" s="230"/>
      <c r="J1073" s="617"/>
      <c r="L1073" s="617"/>
      <c r="Q1073" s="617"/>
      <c r="R1073" s="615"/>
      <c r="AA1073" s="618"/>
      <c r="AB1073" s="167"/>
      <c r="AD1073" s="618"/>
      <c r="AE1073" s="167"/>
      <c r="AU1073" s="618"/>
      <c r="AW1073" s="230"/>
      <c r="BB1073" s="619"/>
      <c r="BC1073" s="619"/>
    </row>
    <row r="1074" spans="8:55" s="616" customFormat="1">
      <c r="H1074" s="230"/>
      <c r="J1074" s="617"/>
      <c r="L1074" s="617"/>
      <c r="Q1074" s="617"/>
      <c r="R1074" s="615"/>
      <c r="AA1074" s="618"/>
      <c r="AB1074" s="167"/>
      <c r="AD1074" s="618"/>
      <c r="AE1074" s="167"/>
      <c r="AU1074" s="618"/>
      <c r="AW1074" s="230"/>
      <c r="BB1074" s="619"/>
      <c r="BC1074" s="619"/>
    </row>
    <row r="1075" spans="8:55" s="616" customFormat="1">
      <c r="H1075" s="230"/>
      <c r="J1075" s="617"/>
      <c r="L1075" s="617"/>
      <c r="Q1075" s="617"/>
      <c r="R1075" s="615"/>
      <c r="AA1075" s="618"/>
      <c r="AB1075" s="167"/>
      <c r="AD1075" s="618"/>
      <c r="AE1075" s="167"/>
      <c r="AU1075" s="618"/>
      <c r="AW1075" s="230"/>
      <c r="BB1075" s="619"/>
      <c r="BC1075" s="619"/>
    </row>
    <row r="1076" spans="8:55" s="616" customFormat="1">
      <c r="H1076" s="230"/>
      <c r="J1076" s="617"/>
      <c r="L1076" s="617"/>
      <c r="Q1076" s="617"/>
      <c r="R1076" s="615"/>
      <c r="AA1076" s="618"/>
      <c r="AB1076" s="167"/>
      <c r="AD1076" s="618"/>
      <c r="AE1076" s="167"/>
      <c r="AU1076" s="618"/>
      <c r="AW1076" s="230"/>
      <c r="BB1076" s="619"/>
      <c r="BC1076" s="619"/>
    </row>
    <row r="1077" spans="8:55" s="616" customFormat="1">
      <c r="H1077" s="230"/>
      <c r="J1077" s="617"/>
      <c r="L1077" s="617"/>
      <c r="Q1077" s="617"/>
      <c r="R1077" s="615"/>
      <c r="AA1077" s="618"/>
      <c r="AB1077" s="167"/>
      <c r="AD1077" s="618"/>
      <c r="AE1077" s="167"/>
      <c r="AU1077" s="618"/>
      <c r="AW1077" s="230"/>
      <c r="BB1077" s="619"/>
      <c r="BC1077" s="619"/>
    </row>
    <row r="1078" spans="8:55" s="616" customFormat="1">
      <c r="H1078" s="230"/>
      <c r="J1078" s="617"/>
      <c r="L1078" s="617"/>
      <c r="Q1078" s="617"/>
      <c r="R1078" s="615"/>
      <c r="AA1078" s="618"/>
      <c r="AB1078" s="167"/>
      <c r="AD1078" s="618"/>
      <c r="AE1078" s="167"/>
      <c r="AU1078" s="618"/>
      <c r="AW1078" s="230"/>
      <c r="BB1078" s="619"/>
      <c r="BC1078" s="619"/>
    </row>
    <row r="1079" spans="8:55" s="616" customFormat="1">
      <c r="H1079" s="230"/>
      <c r="J1079" s="617"/>
      <c r="L1079" s="617"/>
      <c r="Q1079" s="617"/>
      <c r="R1079" s="615"/>
      <c r="AA1079" s="618"/>
      <c r="AB1079" s="167"/>
      <c r="AD1079" s="618"/>
      <c r="AE1079" s="167"/>
      <c r="AU1079" s="618"/>
      <c r="AW1079" s="230"/>
      <c r="BB1079" s="619"/>
      <c r="BC1079" s="619"/>
    </row>
    <row r="1080" spans="8:55" s="616" customFormat="1">
      <c r="H1080" s="230"/>
      <c r="J1080" s="617"/>
      <c r="L1080" s="617"/>
      <c r="Q1080" s="617"/>
      <c r="R1080" s="615"/>
      <c r="AA1080" s="618"/>
      <c r="AB1080" s="167"/>
      <c r="AD1080" s="618"/>
      <c r="AE1080" s="167"/>
      <c r="AU1080" s="618"/>
      <c r="AW1080" s="230"/>
      <c r="BB1080" s="619"/>
      <c r="BC1080" s="619"/>
    </row>
    <row r="1081" spans="8:55" s="616" customFormat="1">
      <c r="H1081" s="230"/>
      <c r="J1081" s="617"/>
      <c r="L1081" s="617"/>
      <c r="Q1081" s="617"/>
      <c r="R1081" s="615"/>
      <c r="AA1081" s="618"/>
      <c r="AB1081" s="167"/>
      <c r="AD1081" s="618"/>
      <c r="AE1081" s="167"/>
      <c r="AU1081" s="618"/>
      <c r="AW1081" s="230"/>
      <c r="BB1081" s="619"/>
      <c r="BC1081" s="619"/>
    </row>
    <row r="1082" spans="8:55" s="616" customFormat="1">
      <c r="H1082" s="230"/>
      <c r="J1082" s="617"/>
      <c r="L1082" s="617"/>
      <c r="Q1082" s="617"/>
      <c r="R1082" s="615"/>
      <c r="AA1082" s="618"/>
      <c r="AB1082" s="167"/>
      <c r="AD1082" s="618"/>
      <c r="AE1082" s="167"/>
      <c r="AU1082" s="618"/>
      <c r="AW1082" s="230"/>
      <c r="BB1082" s="619"/>
      <c r="BC1082" s="619"/>
    </row>
    <row r="1083" spans="8:55" s="616" customFormat="1">
      <c r="H1083" s="230"/>
      <c r="J1083" s="617"/>
      <c r="L1083" s="617"/>
      <c r="Q1083" s="617"/>
      <c r="R1083" s="615"/>
      <c r="AA1083" s="618"/>
      <c r="AB1083" s="167"/>
      <c r="AD1083" s="618"/>
      <c r="AE1083" s="167"/>
      <c r="AU1083" s="618"/>
      <c r="AW1083" s="230"/>
      <c r="BB1083" s="619"/>
      <c r="BC1083" s="619"/>
    </row>
    <row r="1084" spans="8:55" s="616" customFormat="1">
      <c r="H1084" s="230"/>
      <c r="J1084" s="617"/>
      <c r="L1084" s="617"/>
      <c r="Q1084" s="617"/>
      <c r="R1084" s="615"/>
      <c r="AA1084" s="618"/>
      <c r="AB1084" s="167"/>
      <c r="AD1084" s="618"/>
      <c r="AE1084" s="167"/>
      <c r="AU1084" s="618"/>
      <c r="AW1084" s="230"/>
      <c r="BB1084" s="619"/>
      <c r="BC1084" s="619"/>
    </row>
    <row r="1085" spans="8:55" s="616" customFormat="1">
      <c r="H1085" s="230"/>
      <c r="J1085" s="617"/>
      <c r="L1085" s="617"/>
      <c r="Q1085" s="617"/>
      <c r="R1085" s="615"/>
      <c r="AA1085" s="618"/>
      <c r="AB1085" s="167"/>
      <c r="AD1085" s="618"/>
      <c r="AE1085" s="167"/>
      <c r="AU1085" s="618"/>
      <c r="AW1085" s="230"/>
      <c r="BB1085" s="619"/>
      <c r="BC1085" s="619"/>
    </row>
    <row r="1086" spans="8:55" s="616" customFormat="1">
      <c r="H1086" s="230"/>
      <c r="J1086" s="617"/>
      <c r="L1086" s="617"/>
      <c r="Q1086" s="617"/>
      <c r="R1086" s="615"/>
      <c r="AA1086" s="618"/>
      <c r="AB1086" s="167"/>
      <c r="AD1086" s="618"/>
      <c r="AE1086" s="167"/>
      <c r="AU1086" s="618"/>
      <c r="AW1086" s="230"/>
      <c r="BB1086" s="619"/>
      <c r="BC1086" s="619"/>
    </row>
    <row r="1087" spans="8:55" s="616" customFormat="1">
      <c r="H1087" s="230"/>
      <c r="J1087" s="617"/>
      <c r="L1087" s="617"/>
      <c r="Q1087" s="617"/>
      <c r="R1087" s="615"/>
      <c r="AA1087" s="618"/>
      <c r="AB1087" s="167"/>
      <c r="AD1087" s="618"/>
      <c r="AE1087" s="167"/>
      <c r="AU1087" s="618"/>
      <c r="AW1087" s="230"/>
      <c r="BB1087" s="619"/>
      <c r="BC1087" s="619"/>
    </row>
    <row r="1088" spans="8:55" s="616" customFormat="1">
      <c r="H1088" s="230"/>
      <c r="J1088" s="617"/>
      <c r="L1088" s="617"/>
      <c r="Q1088" s="617"/>
      <c r="R1088" s="615"/>
      <c r="AA1088" s="618"/>
      <c r="AB1088" s="167"/>
      <c r="AD1088" s="618"/>
      <c r="AE1088" s="167"/>
      <c r="AU1088" s="618"/>
      <c r="AW1088" s="230"/>
      <c r="BB1088" s="619"/>
      <c r="BC1088" s="619"/>
    </row>
    <row r="1089" spans="8:55" s="616" customFormat="1">
      <c r="H1089" s="230"/>
      <c r="J1089" s="617"/>
      <c r="L1089" s="617"/>
      <c r="Q1089" s="617"/>
      <c r="R1089" s="615"/>
      <c r="AA1089" s="618"/>
      <c r="AB1089" s="167"/>
      <c r="AD1089" s="618"/>
      <c r="AE1089" s="167"/>
      <c r="AU1089" s="618"/>
      <c r="AW1089" s="230"/>
      <c r="BB1089" s="619"/>
      <c r="BC1089" s="619"/>
    </row>
    <row r="1090" spans="8:55" s="616" customFormat="1">
      <c r="H1090" s="230"/>
      <c r="J1090" s="617"/>
      <c r="L1090" s="617"/>
      <c r="Q1090" s="617"/>
      <c r="R1090" s="615"/>
      <c r="AA1090" s="618"/>
      <c r="AB1090" s="167"/>
      <c r="AD1090" s="618"/>
      <c r="AE1090" s="167"/>
      <c r="AU1090" s="618"/>
      <c r="AW1090" s="230"/>
      <c r="BB1090" s="619"/>
      <c r="BC1090" s="619"/>
    </row>
    <row r="1091" spans="8:55" s="616" customFormat="1">
      <c r="H1091" s="230"/>
      <c r="J1091" s="617"/>
      <c r="L1091" s="617"/>
      <c r="Q1091" s="617"/>
      <c r="R1091" s="615"/>
      <c r="AA1091" s="618"/>
      <c r="AB1091" s="167"/>
      <c r="AD1091" s="618"/>
      <c r="AE1091" s="167"/>
      <c r="AU1091" s="618"/>
      <c r="AW1091" s="230"/>
      <c r="BB1091" s="619"/>
      <c r="BC1091" s="619"/>
    </row>
    <row r="1092" spans="8:55" s="616" customFormat="1">
      <c r="H1092" s="230"/>
      <c r="J1092" s="617"/>
      <c r="L1092" s="617"/>
      <c r="Q1092" s="617"/>
      <c r="R1092" s="615"/>
      <c r="AA1092" s="618"/>
      <c r="AB1092" s="167"/>
      <c r="AD1092" s="618"/>
      <c r="AE1092" s="167"/>
      <c r="AU1092" s="618"/>
      <c r="AW1092" s="230"/>
      <c r="BB1092" s="619"/>
      <c r="BC1092" s="619"/>
    </row>
    <row r="1093" spans="8:55" s="616" customFormat="1">
      <c r="H1093" s="230"/>
      <c r="J1093" s="617"/>
      <c r="L1093" s="617"/>
      <c r="Q1093" s="617"/>
      <c r="R1093" s="615"/>
      <c r="AA1093" s="618"/>
      <c r="AB1093" s="167"/>
      <c r="AD1093" s="618"/>
      <c r="AE1093" s="167"/>
      <c r="AU1093" s="618"/>
      <c r="AW1093" s="230"/>
      <c r="BB1093" s="619"/>
      <c r="BC1093" s="619"/>
    </row>
    <row r="1094" spans="8:55" s="616" customFormat="1">
      <c r="H1094" s="230"/>
      <c r="J1094" s="617"/>
      <c r="L1094" s="617"/>
      <c r="Q1094" s="617"/>
      <c r="R1094" s="615"/>
      <c r="AA1094" s="618"/>
      <c r="AB1094" s="167"/>
      <c r="AD1094" s="618"/>
      <c r="AE1094" s="167"/>
      <c r="AU1094" s="618"/>
      <c r="AW1094" s="230"/>
      <c r="BB1094" s="619"/>
      <c r="BC1094" s="619"/>
    </row>
    <row r="1095" spans="8:55" s="616" customFormat="1">
      <c r="H1095" s="230"/>
      <c r="J1095" s="617"/>
      <c r="L1095" s="617"/>
      <c r="Q1095" s="617"/>
      <c r="R1095" s="615"/>
      <c r="AA1095" s="618"/>
      <c r="AB1095" s="167"/>
      <c r="AD1095" s="618"/>
      <c r="AE1095" s="167"/>
      <c r="AU1095" s="618"/>
      <c r="AW1095" s="230"/>
      <c r="BB1095" s="619"/>
      <c r="BC1095" s="619"/>
    </row>
    <row r="1096" spans="8:55" s="616" customFormat="1">
      <c r="H1096" s="230"/>
      <c r="J1096" s="617"/>
      <c r="L1096" s="617"/>
      <c r="Q1096" s="617"/>
      <c r="R1096" s="615"/>
      <c r="AA1096" s="618"/>
      <c r="AB1096" s="167"/>
      <c r="AD1096" s="618"/>
      <c r="AE1096" s="167"/>
      <c r="AU1096" s="618"/>
      <c r="AW1096" s="230"/>
      <c r="BB1096" s="619"/>
      <c r="BC1096" s="619"/>
    </row>
    <row r="1097" spans="8:55" s="616" customFormat="1">
      <c r="H1097" s="230"/>
      <c r="J1097" s="617"/>
      <c r="L1097" s="617"/>
      <c r="Q1097" s="617"/>
      <c r="R1097" s="615"/>
      <c r="AA1097" s="618"/>
      <c r="AB1097" s="167"/>
      <c r="AD1097" s="618"/>
      <c r="AE1097" s="167"/>
      <c r="AU1097" s="618"/>
      <c r="AW1097" s="230"/>
      <c r="BB1097" s="619"/>
      <c r="BC1097" s="619"/>
    </row>
    <row r="1098" spans="8:55" s="616" customFormat="1">
      <c r="H1098" s="230"/>
      <c r="J1098" s="617"/>
      <c r="L1098" s="617"/>
      <c r="Q1098" s="617"/>
      <c r="R1098" s="615"/>
      <c r="AA1098" s="618"/>
      <c r="AB1098" s="167"/>
      <c r="AD1098" s="618"/>
      <c r="AE1098" s="167"/>
      <c r="AU1098" s="618"/>
      <c r="AW1098" s="230"/>
      <c r="BB1098" s="619"/>
      <c r="BC1098" s="619"/>
    </row>
    <row r="1099" spans="8:55" s="616" customFormat="1">
      <c r="H1099" s="230"/>
      <c r="J1099" s="617"/>
      <c r="L1099" s="617"/>
      <c r="Q1099" s="617"/>
      <c r="R1099" s="615"/>
      <c r="AA1099" s="618"/>
      <c r="AB1099" s="167"/>
      <c r="AD1099" s="618"/>
      <c r="AE1099" s="167"/>
      <c r="AU1099" s="618"/>
      <c r="AW1099" s="230"/>
      <c r="BB1099" s="619"/>
      <c r="BC1099" s="619"/>
    </row>
    <row r="1100" spans="8:55" s="616" customFormat="1">
      <c r="H1100" s="230"/>
      <c r="J1100" s="617"/>
      <c r="L1100" s="617"/>
      <c r="Q1100" s="617"/>
      <c r="R1100" s="615"/>
      <c r="AA1100" s="618"/>
      <c r="AB1100" s="167"/>
      <c r="AD1100" s="618"/>
      <c r="AE1100" s="167"/>
      <c r="AU1100" s="618"/>
      <c r="AW1100" s="230"/>
      <c r="BB1100" s="619"/>
      <c r="BC1100" s="619"/>
    </row>
    <row r="1101" spans="8:55" s="616" customFormat="1">
      <c r="H1101" s="230"/>
      <c r="J1101" s="617"/>
      <c r="L1101" s="617"/>
      <c r="Q1101" s="617"/>
      <c r="R1101" s="615"/>
      <c r="AA1101" s="618"/>
      <c r="AB1101" s="167"/>
      <c r="AD1101" s="618"/>
      <c r="AE1101" s="167"/>
      <c r="AU1101" s="618"/>
      <c r="AW1101" s="230"/>
      <c r="BB1101" s="619"/>
      <c r="BC1101" s="619"/>
    </row>
    <row r="1102" spans="8:55" s="616" customFormat="1">
      <c r="H1102" s="230"/>
      <c r="J1102" s="617"/>
      <c r="L1102" s="617"/>
      <c r="Q1102" s="617"/>
      <c r="R1102" s="615"/>
      <c r="AA1102" s="618"/>
      <c r="AB1102" s="167"/>
      <c r="AD1102" s="618"/>
      <c r="AE1102" s="167"/>
      <c r="AU1102" s="618"/>
      <c r="AW1102" s="230"/>
      <c r="BB1102" s="619"/>
      <c r="BC1102" s="619"/>
    </row>
    <row r="1103" spans="8:55" s="616" customFormat="1">
      <c r="H1103" s="230"/>
      <c r="J1103" s="617"/>
      <c r="L1103" s="617"/>
      <c r="Q1103" s="617"/>
      <c r="R1103" s="615"/>
      <c r="AA1103" s="618"/>
      <c r="AB1103" s="167"/>
      <c r="AD1103" s="618"/>
      <c r="AE1103" s="167"/>
      <c r="AU1103" s="618"/>
      <c r="AW1103" s="230"/>
      <c r="BB1103" s="619"/>
      <c r="BC1103" s="619"/>
    </row>
    <row r="1104" spans="8:55" s="616" customFormat="1">
      <c r="H1104" s="230"/>
      <c r="J1104" s="617"/>
      <c r="L1104" s="617"/>
      <c r="Q1104" s="617"/>
      <c r="R1104" s="615"/>
      <c r="AA1104" s="618"/>
      <c r="AB1104" s="167"/>
      <c r="AD1104" s="618"/>
      <c r="AE1104" s="167"/>
      <c r="AU1104" s="618"/>
      <c r="AW1104" s="230"/>
      <c r="BB1104" s="619"/>
      <c r="BC1104" s="619"/>
    </row>
    <row r="1105" spans="8:55" s="616" customFormat="1">
      <c r="H1105" s="230"/>
      <c r="J1105" s="617"/>
      <c r="L1105" s="617"/>
      <c r="Q1105" s="617"/>
      <c r="R1105" s="615"/>
      <c r="AA1105" s="618"/>
      <c r="AB1105" s="167"/>
      <c r="AD1105" s="618"/>
      <c r="AE1105" s="167"/>
      <c r="AU1105" s="618"/>
      <c r="AW1105" s="230"/>
      <c r="BB1105" s="619"/>
      <c r="BC1105" s="619"/>
    </row>
    <row r="1106" spans="8:55" s="616" customFormat="1">
      <c r="H1106" s="230"/>
      <c r="J1106" s="617"/>
      <c r="L1106" s="617"/>
      <c r="Q1106" s="617"/>
      <c r="R1106" s="615"/>
      <c r="AA1106" s="618"/>
      <c r="AB1106" s="167"/>
      <c r="AD1106" s="618"/>
      <c r="AE1106" s="167"/>
      <c r="AU1106" s="618"/>
      <c r="AW1106" s="230"/>
      <c r="BB1106" s="619"/>
      <c r="BC1106" s="619"/>
    </row>
    <row r="1107" spans="8:55" s="616" customFormat="1">
      <c r="H1107" s="230"/>
      <c r="J1107" s="617"/>
      <c r="L1107" s="617"/>
      <c r="Q1107" s="617"/>
      <c r="R1107" s="615"/>
      <c r="AA1107" s="618"/>
      <c r="AB1107" s="167"/>
      <c r="AD1107" s="618"/>
      <c r="AE1107" s="167"/>
      <c r="AU1107" s="618"/>
      <c r="AW1107" s="230"/>
      <c r="BB1107" s="619"/>
      <c r="BC1107" s="619"/>
    </row>
    <row r="1108" spans="8:55" s="616" customFormat="1">
      <c r="H1108" s="230"/>
      <c r="J1108" s="617"/>
      <c r="L1108" s="617"/>
      <c r="Q1108" s="617"/>
      <c r="R1108" s="615"/>
      <c r="AA1108" s="618"/>
      <c r="AB1108" s="167"/>
      <c r="AD1108" s="618"/>
      <c r="AE1108" s="167"/>
      <c r="AU1108" s="618"/>
      <c r="AW1108" s="230"/>
      <c r="BB1108" s="619"/>
      <c r="BC1108" s="619"/>
    </row>
    <row r="1109" spans="8:55" s="616" customFormat="1">
      <c r="H1109" s="230"/>
      <c r="J1109" s="617"/>
      <c r="L1109" s="617"/>
      <c r="Q1109" s="617"/>
      <c r="R1109" s="615"/>
      <c r="AA1109" s="618"/>
      <c r="AB1109" s="167"/>
      <c r="AD1109" s="618"/>
      <c r="AE1109" s="167"/>
      <c r="AU1109" s="618"/>
      <c r="AW1109" s="230"/>
      <c r="BB1109" s="619"/>
      <c r="BC1109" s="619"/>
    </row>
    <row r="1110" spans="8:55" s="616" customFormat="1">
      <c r="H1110" s="230"/>
      <c r="J1110" s="617"/>
      <c r="L1110" s="617"/>
      <c r="Q1110" s="617"/>
      <c r="R1110" s="615"/>
      <c r="AA1110" s="618"/>
      <c r="AB1110" s="167"/>
      <c r="AD1110" s="618"/>
      <c r="AE1110" s="167"/>
      <c r="AU1110" s="618"/>
      <c r="AW1110" s="230"/>
      <c r="BB1110" s="619"/>
      <c r="BC1110" s="619"/>
    </row>
    <row r="1111" spans="8:55" s="616" customFormat="1">
      <c r="H1111" s="230"/>
      <c r="J1111" s="617"/>
      <c r="L1111" s="617"/>
      <c r="Q1111" s="617"/>
      <c r="R1111" s="615"/>
      <c r="AA1111" s="618"/>
      <c r="AB1111" s="167"/>
      <c r="AD1111" s="618"/>
      <c r="AE1111" s="167"/>
      <c r="AU1111" s="618"/>
      <c r="AW1111" s="230"/>
      <c r="BB1111" s="619"/>
      <c r="BC1111" s="619"/>
    </row>
    <row r="1112" spans="8:55" s="616" customFormat="1">
      <c r="H1112" s="230"/>
      <c r="J1112" s="617"/>
      <c r="L1112" s="617"/>
      <c r="Q1112" s="617"/>
      <c r="R1112" s="615"/>
      <c r="AA1112" s="618"/>
      <c r="AB1112" s="167"/>
      <c r="AD1112" s="618"/>
      <c r="AE1112" s="167"/>
      <c r="AU1112" s="618"/>
      <c r="AW1112" s="230"/>
      <c r="BB1112" s="619"/>
      <c r="BC1112" s="619"/>
    </row>
    <row r="1113" spans="8:55" s="616" customFormat="1">
      <c r="H1113" s="230"/>
      <c r="J1113" s="617"/>
      <c r="L1113" s="617"/>
      <c r="Q1113" s="617"/>
      <c r="R1113" s="615"/>
      <c r="AA1113" s="618"/>
      <c r="AB1113" s="167"/>
      <c r="AD1113" s="618"/>
      <c r="AE1113" s="167"/>
      <c r="AU1113" s="618"/>
      <c r="AW1113" s="230"/>
      <c r="BB1113" s="619"/>
      <c r="BC1113" s="619"/>
    </row>
    <row r="1114" spans="8:55" s="616" customFormat="1">
      <c r="H1114" s="230"/>
      <c r="J1114" s="617"/>
      <c r="L1114" s="617"/>
      <c r="Q1114" s="617"/>
      <c r="R1114" s="615"/>
      <c r="AA1114" s="618"/>
      <c r="AB1114" s="167"/>
      <c r="AD1114" s="618"/>
      <c r="AE1114" s="167"/>
      <c r="AU1114" s="618"/>
      <c r="AW1114" s="230"/>
      <c r="BB1114" s="619"/>
      <c r="BC1114" s="619"/>
    </row>
    <row r="1115" spans="8:55" s="616" customFormat="1">
      <c r="H1115" s="230"/>
      <c r="J1115" s="617"/>
      <c r="L1115" s="617"/>
      <c r="Q1115" s="617"/>
      <c r="R1115" s="615"/>
      <c r="AA1115" s="618"/>
      <c r="AB1115" s="167"/>
      <c r="AD1115" s="618"/>
      <c r="AE1115" s="167"/>
      <c r="AU1115" s="618"/>
      <c r="AW1115" s="230"/>
      <c r="BB1115" s="619"/>
      <c r="BC1115" s="619"/>
    </row>
    <row r="1116" spans="8:55" s="616" customFormat="1">
      <c r="H1116" s="230"/>
      <c r="J1116" s="617"/>
      <c r="L1116" s="617"/>
      <c r="Q1116" s="617"/>
      <c r="R1116" s="615"/>
      <c r="AA1116" s="618"/>
      <c r="AB1116" s="167"/>
      <c r="AD1116" s="618"/>
      <c r="AE1116" s="167"/>
      <c r="AU1116" s="618"/>
      <c r="AW1116" s="230"/>
      <c r="BB1116" s="619"/>
      <c r="BC1116" s="619"/>
    </row>
    <row r="1117" spans="8:55" s="616" customFormat="1">
      <c r="H1117" s="230"/>
      <c r="J1117" s="617"/>
      <c r="L1117" s="617"/>
      <c r="Q1117" s="617"/>
      <c r="R1117" s="615"/>
      <c r="AA1117" s="618"/>
      <c r="AB1117" s="167"/>
      <c r="AD1117" s="618"/>
      <c r="AE1117" s="167"/>
      <c r="AU1117" s="618"/>
      <c r="AW1117" s="230"/>
      <c r="BB1117" s="619"/>
      <c r="BC1117" s="619"/>
    </row>
    <row r="1118" spans="8:55" s="616" customFormat="1">
      <c r="H1118" s="230"/>
      <c r="J1118" s="617"/>
      <c r="L1118" s="617"/>
      <c r="Q1118" s="617"/>
      <c r="R1118" s="615"/>
      <c r="AA1118" s="618"/>
      <c r="AB1118" s="167"/>
      <c r="AD1118" s="618"/>
      <c r="AE1118" s="167"/>
      <c r="AU1118" s="618"/>
      <c r="AW1118" s="230"/>
      <c r="BB1118" s="619"/>
      <c r="BC1118" s="619"/>
    </row>
    <row r="1119" spans="8:55" s="616" customFormat="1">
      <c r="H1119" s="230"/>
      <c r="J1119" s="617"/>
      <c r="L1119" s="617"/>
      <c r="Q1119" s="617"/>
      <c r="R1119" s="615"/>
      <c r="AA1119" s="618"/>
      <c r="AB1119" s="167"/>
      <c r="AD1119" s="618"/>
      <c r="AE1119" s="167"/>
      <c r="AU1119" s="618"/>
      <c r="AW1119" s="230"/>
      <c r="BB1119" s="619"/>
      <c r="BC1119" s="619"/>
    </row>
    <row r="1120" spans="8:55" s="616" customFormat="1">
      <c r="H1120" s="230"/>
      <c r="J1120" s="617"/>
      <c r="L1120" s="617"/>
      <c r="Q1120" s="617"/>
      <c r="R1120" s="615"/>
      <c r="AA1120" s="618"/>
      <c r="AB1120" s="167"/>
      <c r="AD1120" s="618"/>
      <c r="AE1120" s="167"/>
      <c r="AU1120" s="618"/>
      <c r="AW1120" s="230"/>
      <c r="BB1120" s="619"/>
      <c r="BC1120" s="619"/>
    </row>
    <row r="1121" spans="8:55" s="616" customFormat="1">
      <c r="H1121" s="230"/>
      <c r="J1121" s="617"/>
      <c r="L1121" s="617"/>
      <c r="Q1121" s="617"/>
      <c r="R1121" s="615"/>
      <c r="AA1121" s="618"/>
      <c r="AB1121" s="167"/>
      <c r="AD1121" s="618"/>
      <c r="AE1121" s="167"/>
      <c r="AU1121" s="618"/>
      <c r="AW1121" s="230"/>
      <c r="BB1121" s="619"/>
      <c r="BC1121" s="619"/>
    </row>
    <row r="1122" spans="8:55" s="616" customFormat="1">
      <c r="H1122" s="230"/>
      <c r="J1122" s="617"/>
      <c r="L1122" s="617"/>
      <c r="Q1122" s="617"/>
      <c r="R1122" s="615"/>
      <c r="AA1122" s="618"/>
      <c r="AB1122" s="167"/>
      <c r="AD1122" s="618"/>
      <c r="AE1122" s="167"/>
      <c r="AU1122" s="618"/>
      <c r="AW1122" s="230"/>
      <c r="BB1122" s="619"/>
      <c r="BC1122" s="619"/>
    </row>
    <row r="1123" spans="8:55" s="616" customFormat="1">
      <c r="H1123" s="230"/>
      <c r="J1123" s="617"/>
      <c r="L1123" s="617"/>
      <c r="Q1123" s="617"/>
      <c r="R1123" s="615"/>
      <c r="AA1123" s="618"/>
      <c r="AB1123" s="167"/>
      <c r="AD1123" s="618"/>
      <c r="AE1123" s="167"/>
      <c r="AU1123" s="618"/>
      <c r="AW1123" s="230"/>
      <c r="BB1123" s="619"/>
      <c r="BC1123" s="619"/>
    </row>
    <row r="1124" spans="8:55" s="616" customFormat="1">
      <c r="H1124" s="230"/>
      <c r="J1124" s="617"/>
      <c r="L1124" s="617"/>
      <c r="Q1124" s="617"/>
      <c r="R1124" s="615"/>
      <c r="AA1124" s="618"/>
      <c r="AB1124" s="167"/>
      <c r="AD1124" s="618"/>
      <c r="AE1124" s="167"/>
      <c r="AU1124" s="618"/>
      <c r="AW1124" s="230"/>
      <c r="BB1124" s="619"/>
      <c r="BC1124" s="619"/>
    </row>
    <row r="1125" spans="8:55" s="616" customFormat="1">
      <c r="H1125" s="230"/>
      <c r="J1125" s="617"/>
      <c r="L1125" s="617"/>
      <c r="Q1125" s="617"/>
      <c r="R1125" s="615"/>
      <c r="AA1125" s="618"/>
      <c r="AB1125" s="167"/>
      <c r="AD1125" s="618"/>
      <c r="AE1125" s="167"/>
      <c r="AU1125" s="618"/>
      <c r="AW1125" s="230"/>
      <c r="BB1125" s="619"/>
      <c r="BC1125" s="619"/>
    </row>
    <row r="1126" spans="8:55" s="616" customFormat="1">
      <c r="H1126" s="230"/>
      <c r="J1126" s="617"/>
      <c r="L1126" s="617"/>
      <c r="Q1126" s="617"/>
      <c r="R1126" s="615"/>
      <c r="AA1126" s="618"/>
      <c r="AB1126" s="167"/>
      <c r="AD1126" s="618"/>
      <c r="AE1126" s="167"/>
      <c r="AU1126" s="618"/>
      <c r="AW1126" s="230"/>
      <c r="BB1126" s="619"/>
      <c r="BC1126" s="619"/>
    </row>
    <row r="1127" spans="8:55" s="616" customFormat="1">
      <c r="H1127" s="230"/>
      <c r="J1127" s="617"/>
      <c r="L1127" s="617"/>
      <c r="Q1127" s="617"/>
      <c r="R1127" s="615"/>
      <c r="AA1127" s="618"/>
      <c r="AB1127" s="167"/>
      <c r="AD1127" s="618"/>
      <c r="AE1127" s="167"/>
      <c r="AU1127" s="618"/>
      <c r="AW1127" s="230"/>
      <c r="BB1127" s="619"/>
      <c r="BC1127" s="619"/>
    </row>
    <row r="1128" spans="8:55" s="616" customFormat="1">
      <c r="H1128" s="230"/>
      <c r="J1128" s="617"/>
      <c r="L1128" s="617"/>
      <c r="Q1128" s="617"/>
      <c r="R1128" s="615"/>
      <c r="AA1128" s="618"/>
      <c r="AB1128" s="167"/>
      <c r="AD1128" s="618"/>
      <c r="AE1128" s="167"/>
      <c r="AU1128" s="618"/>
      <c r="AW1128" s="230"/>
      <c r="BB1128" s="619"/>
      <c r="BC1128" s="619"/>
    </row>
    <row r="1129" spans="8:55" s="616" customFormat="1">
      <c r="H1129" s="230"/>
      <c r="J1129" s="617"/>
      <c r="L1129" s="617"/>
      <c r="Q1129" s="617"/>
      <c r="R1129" s="615"/>
      <c r="AA1129" s="618"/>
      <c r="AB1129" s="167"/>
      <c r="AD1129" s="618"/>
      <c r="AE1129" s="167"/>
      <c r="AU1129" s="618"/>
      <c r="AW1129" s="230"/>
      <c r="BB1129" s="619"/>
      <c r="BC1129" s="619"/>
    </row>
    <row r="1130" spans="8:55" s="616" customFormat="1">
      <c r="H1130" s="230"/>
      <c r="J1130" s="617"/>
      <c r="L1130" s="617"/>
      <c r="Q1130" s="617"/>
      <c r="R1130" s="615"/>
      <c r="AA1130" s="618"/>
      <c r="AB1130" s="167"/>
      <c r="AD1130" s="618"/>
      <c r="AE1130" s="167"/>
      <c r="AU1130" s="618"/>
      <c r="AW1130" s="230"/>
      <c r="BB1130" s="619"/>
      <c r="BC1130" s="619"/>
    </row>
    <row r="1131" spans="8:55" s="616" customFormat="1">
      <c r="H1131" s="230"/>
      <c r="J1131" s="617"/>
      <c r="L1131" s="617"/>
      <c r="Q1131" s="617"/>
      <c r="R1131" s="615"/>
      <c r="AA1131" s="618"/>
      <c r="AB1131" s="167"/>
      <c r="AD1131" s="618"/>
      <c r="AE1131" s="167"/>
      <c r="AU1131" s="618"/>
      <c r="AW1131" s="230"/>
      <c r="BB1131" s="619"/>
      <c r="BC1131" s="619"/>
    </row>
    <row r="1132" spans="8:55" s="616" customFormat="1">
      <c r="H1132" s="230"/>
      <c r="J1132" s="617"/>
      <c r="L1132" s="617"/>
      <c r="Q1132" s="617"/>
      <c r="R1132" s="615"/>
      <c r="AA1132" s="618"/>
      <c r="AB1132" s="167"/>
      <c r="AD1132" s="618"/>
      <c r="AE1132" s="167"/>
      <c r="AU1132" s="618"/>
      <c r="AW1132" s="230"/>
      <c r="BB1132" s="619"/>
      <c r="BC1132" s="619"/>
    </row>
    <row r="1133" spans="8:55" s="616" customFormat="1">
      <c r="H1133" s="230"/>
      <c r="J1133" s="617"/>
      <c r="L1133" s="617"/>
      <c r="Q1133" s="617"/>
      <c r="R1133" s="615"/>
      <c r="AA1133" s="618"/>
      <c r="AB1133" s="167"/>
      <c r="AD1133" s="618"/>
      <c r="AE1133" s="167"/>
      <c r="AU1133" s="618"/>
      <c r="AW1133" s="230"/>
      <c r="BB1133" s="619"/>
      <c r="BC1133" s="619"/>
    </row>
    <row r="1134" spans="8:55" s="616" customFormat="1">
      <c r="H1134" s="230"/>
      <c r="J1134" s="617"/>
      <c r="L1134" s="617"/>
      <c r="Q1134" s="617"/>
      <c r="R1134" s="615"/>
      <c r="AA1134" s="618"/>
      <c r="AB1134" s="167"/>
      <c r="AD1134" s="618"/>
      <c r="AE1134" s="167"/>
      <c r="AU1134" s="618"/>
      <c r="AW1134" s="230"/>
      <c r="BB1134" s="619"/>
      <c r="BC1134" s="619"/>
    </row>
    <row r="1135" spans="8:55" s="616" customFormat="1">
      <c r="H1135" s="230"/>
      <c r="J1135" s="617"/>
      <c r="L1135" s="617"/>
      <c r="Q1135" s="617"/>
      <c r="R1135" s="615"/>
      <c r="AA1135" s="618"/>
      <c r="AB1135" s="167"/>
      <c r="AD1135" s="618"/>
      <c r="AE1135" s="167"/>
      <c r="AU1135" s="618"/>
      <c r="AW1135" s="230"/>
      <c r="BB1135" s="619"/>
      <c r="BC1135" s="619"/>
    </row>
    <row r="1136" spans="8:55" s="616" customFormat="1">
      <c r="H1136" s="230"/>
      <c r="J1136" s="617"/>
      <c r="L1136" s="617"/>
      <c r="Q1136" s="617"/>
      <c r="R1136" s="615"/>
      <c r="AA1136" s="618"/>
      <c r="AB1136" s="167"/>
      <c r="AD1136" s="618"/>
      <c r="AE1136" s="167"/>
      <c r="AU1136" s="618"/>
      <c r="AW1136" s="230"/>
      <c r="BB1136" s="619"/>
      <c r="BC1136" s="619"/>
    </row>
    <row r="1137" spans="8:55" s="616" customFormat="1">
      <c r="H1137" s="230"/>
      <c r="J1137" s="617"/>
      <c r="L1137" s="617"/>
      <c r="Q1137" s="617"/>
      <c r="R1137" s="615"/>
      <c r="AA1137" s="618"/>
      <c r="AB1137" s="167"/>
      <c r="AD1137" s="618"/>
      <c r="AE1137" s="167"/>
      <c r="AU1137" s="618"/>
      <c r="AW1137" s="230"/>
      <c r="BB1137" s="619"/>
      <c r="BC1137" s="619"/>
    </row>
    <row r="1138" spans="8:55" s="616" customFormat="1">
      <c r="H1138" s="230"/>
      <c r="J1138" s="617"/>
      <c r="L1138" s="617"/>
      <c r="Q1138" s="617"/>
      <c r="R1138" s="615"/>
      <c r="AA1138" s="618"/>
      <c r="AB1138" s="167"/>
      <c r="AD1138" s="618"/>
      <c r="AE1138" s="167"/>
      <c r="AU1138" s="618"/>
      <c r="AW1138" s="230"/>
      <c r="BB1138" s="619"/>
      <c r="BC1138" s="619"/>
    </row>
    <row r="1139" spans="8:55" s="616" customFormat="1">
      <c r="H1139" s="230"/>
      <c r="J1139" s="617"/>
      <c r="L1139" s="617"/>
      <c r="Q1139" s="617"/>
      <c r="R1139" s="615"/>
      <c r="AA1139" s="618"/>
      <c r="AB1139" s="167"/>
      <c r="AD1139" s="618"/>
      <c r="AE1139" s="167"/>
      <c r="AU1139" s="618"/>
      <c r="AW1139" s="230"/>
      <c r="BB1139" s="619"/>
      <c r="BC1139" s="619"/>
    </row>
    <row r="1140" spans="8:55" s="616" customFormat="1">
      <c r="H1140" s="230"/>
      <c r="J1140" s="617"/>
      <c r="L1140" s="617"/>
      <c r="Q1140" s="617"/>
      <c r="R1140" s="615"/>
      <c r="AA1140" s="618"/>
      <c r="AB1140" s="167"/>
      <c r="AD1140" s="618"/>
      <c r="AE1140" s="167"/>
      <c r="AU1140" s="618"/>
      <c r="AW1140" s="230"/>
      <c r="BB1140" s="619"/>
      <c r="BC1140" s="619"/>
    </row>
    <row r="1141" spans="8:55" s="616" customFormat="1">
      <c r="H1141" s="230"/>
      <c r="J1141" s="617"/>
      <c r="L1141" s="617"/>
      <c r="Q1141" s="617"/>
      <c r="R1141" s="615"/>
      <c r="AA1141" s="618"/>
      <c r="AB1141" s="167"/>
      <c r="AD1141" s="618"/>
      <c r="AE1141" s="167"/>
      <c r="AU1141" s="618"/>
      <c r="AW1141" s="230"/>
      <c r="BB1141" s="619"/>
      <c r="BC1141" s="619"/>
    </row>
    <row r="1142" spans="8:55" s="616" customFormat="1">
      <c r="H1142" s="230"/>
      <c r="J1142" s="617"/>
      <c r="L1142" s="617"/>
      <c r="Q1142" s="617"/>
      <c r="R1142" s="615"/>
      <c r="AA1142" s="618"/>
      <c r="AB1142" s="167"/>
      <c r="AD1142" s="618"/>
      <c r="AE1142" s="167"/>
      <c r="AU1142" s="618"/>
      <c r="AW1142" s="230"/>
      <c r="BB1142" s="619"/>
      <c r="BC1142" s="619"/>
    </row>
    <row r="1143" spans="8:55" s="616" customFormat="1">
      <c r="H1143" s="230"/>
      <c r="J1143" s="617"/>
      <c r="L1143" s="617"/>
      <c r="Q1143" s="617"/>
      <c r="R1143" s="615"/>
      <c r="AA1143" s="618"/>
      <c r="AB1143" s="167"/>
      <c r="AD1143" s="618"/>
      <c r="AE1143" s="167"/>
      <c r="AU1143" s="618"/>
      <c r="AW1143" s="230"/>
      <c r="BB1143" s="619"/>
      <c r="BC1143" s="619"/>
    </row>
    <row r="1144" spans="8:55" s="616" customFormat="1">
      <c r="H1144" s="230"/>
      <c r="J1144" s="617"/>
      <c r="L1144" s="617"/>
      <c r="Q1144" s="617"/>
      <c r="R1144" s="615"/>
      <c r="AA1144" s="618"/>
      <c r="AB1144" s="167"/>
      <c r="AD1144" s="618"/>
      <c r="AE1144" s="167"/>
      <c r="AU1144" s="618"/>
      <c r="AW1144" s="230"/>
      <c r="BB1144" s="619"/>
      <c r="BC1144" s="619"/>
    </row>
    <row r="1145" spans="8:55" s="616" customFormat="1">
      <c r="H1145" s="230"/>
      <c r="J1145" s="617"/>
      <c r="L1145" s="617"/>
      <c r="Q1145" s="617"/>
      <c r="R1145" s="615"/>
      <c r="AA1145" s="618"/>
      <c r="AB1145" s="167"/>
      <c r="AD1145" s="618"/>
      <c r="AE1145" s="167"/>
      <c r="AU1145" s="618"/>
      <c r="AW1145" s="230"/>
      <c r="BB1145" s="619"/>
      <c r="BC1145" s="619"/>
    </row>
    <row r="1146" spans="8:55" s="616" customFormat="1">
      <c r="H1146" s="230"/>
      <c r="J1146" s="617"/>
      <c r="L1146" s="617"/>
      <c r="Q1146" s="617"/>
      <c r="R1146" s="615"/>
      <c r="AA1146" s="618"/>
      <c r="AB1146" s="167"/>
      <c r="AD1146" s="618"/>
      <c r="AE1146" s="167"/>
      <c r="AU1146" s="618"/>
      <c r="AW1146" s="230"/>
      <c r="BB1146" s="619"/>
      <c r="BC1146" s="619"/>
    </row>
    <row r="1147" spans="8:55" s="616" customFormat="1">
      <c r="H1147" s="230"/>
      <c r="J1147" s="617"/>
      <c r="L1147" s="617"/>
      <c r="Q1147" s="617"/>
      <c r="R1147" s="615"/>
      <c r="AA1147" s="618"/>
      <c r="AB1147" s="167"/>
      <c r="AD1147" s="618"/>
      <c r="AE1147" s="167"/>
      <c r="AU1147" s="618"/>
      <c r="AW1147" s="230"/>
      <c r="BB1147" s="619"/>
      <c r="BC1147" s="619"/>
    </row>
    <row r="1148" spans="8:55" s="616" customFormat="1">
      <c r="H1148" s="230"/>
      <c r="J1148" s="617"/>
      <c r="L1148" s="617"/>
      <c r="Q1148" s="617"/>
      <c r="R1148" s="615"/>
      <c r="AA1148" s="618"/>
      <c r="AB1148" s="167"/>
      <c r="AD1148" s="618"/>
      <c r="AE1148" s="167"/>
      <c r="AU1148" s="618"/>
      <c r="AW1148" s="230"/>
      <c r="BB1148" s="619"/>
      <c r="BC1148" s="619"/>
    </row>
    <row r="1149" spans="8:55" s="616" customFormat="1">
      <c r="H1149" s="230"/>
      <c r="J1149" s="617"/>
      <c r="L1149" s="617"/>
      <c r="Q1149" s="617"/>
      <c r="R1149" s="615"/>
      <c r="AA1149" s="618"/>
      <c r="AB1149" s="167"/>
      <c r="AD1149" s="618"/>
      <c r="AE1149" s="167"/>
      <c r="AU1149" s="618"/>
      <c r="AW1149" s="230"/>
      <c r="BB1149" s="619"/>
      <c r="BC1149" s="619"/>
    </row>
    <row r="1150" spans="8:55" s="616" customFormat="1">
      <c r="H1150" s="230"/>
      <c r="J1150" s="617"/>
      <c r="L1150" s="617"/>
      <c r="Q1150" s="617"/>
      <c r="R1150" s="615"/>
      <c r="AA1150" s="618"/>
      <c r="AB1150" s="167"/>
      <c r="AD1150" s="618"/>
      <c r="AE1150" s="167"/>
      <c r="AU1150" s="618"/>
      <c r="AW1150" s="230"/>
      <c r="BB1150" s="619"/>
      <c r="BC1150" s="619"/>
    </row>
    <row r="1151" spans="8:55" s="616" customFormat="1">
      <c r="H1151" s="230"/>
      <c r="J1151" s="617"/>
      <c r="L1151" s="617"/>
      <c r="Q1151" s="617"/>
      <c r="R1151" s="615"/>
      <c r="AA1151" s="618"/>
      <c r="AB1151" s="167"/>
      <c r="AD1151" s="618"/>
      <c r="AE1151" s="167"/>
      <c r="AU1151" s="618"/>
      <c r="AW1151" s="230"/>
      <c r="BB1151" s="619"/>
      <c r="BC1151" s="619"/>
    </row>
    <row r="1152" spans="8:55" s="616" customFormat="1">
      <c r="H1152" s="230"/>
      <c r="J1152" s="617"/>
      <c r="L1152" s="617"/>
      <c r="Q1152" s="617"/>
      <c r="R1152" s="615"/>
      <c r="AA1152" s="618"/>
      <c r="AB1152" s="167"/>
      <c r="AD1152" s="618"/>
      <c r="AE1152" s="167"/>
      <c r="AU1152" s="618"/>
      <c r="AW1152" s="230"/>
      <c r="BB1152" s="619"/>
      <c r="BC1152" s="619"/>
    </row>
    <row r="1153" spans="8:55" s="616" customFormat="1">
      <c r="H1153" s="230"/>
      <c r="J1153" s="617"/>
      <c r="L1153" s="617"/>
      <c r="Q1153" s="617"/>
      <c r="R1153" s="615"/>
      <c r="AA1153" s="618"/>
      <c r="AB1153" s="167"/>
      <c r="AD1153" s="618"/>
      <c r="AE1153" s="167"/>
      <c r="AU1153" s="618"/>
      <c r="AW1153" s="230"/>
      <c r="BB1153" s="619"/>
      <c r="BC1153" s="619"/>
    </row>
    <row r="1154" spans="8:55" s="616" customFormat="1">
      <c r="H1154" s="230"/>
      <c r="J1154" s="617"/>
      <c r="L1154" s="617"/>
      <c r="Q1154" s="617"/>
      <c r="R1154" s="615"/>
      <c r="AA1154" s="618"/>
      <c r="AB1154" s="167"/>
      <c r="AD1154" s="618"/>
      <c r="AE1154" s="167"/>
      <c r="AU1154" s="618"/>
      <c r="AW1154" s="230"/>
      <c r="BB1154" s="619"/>
      <c r="BC1154" s="619"/>
    </row>
    <row r="1155" spans="8:55" s="616" customFormat="1">
      <c r="H1155" s="230"/>
      <c r="J1155" s="617"/>
      <c r="L1155" s="617"/>
      <c r="Q1155" s="617"/>
      <c r="R1155" s="615"/>
      <c r="AA1155" s="618"/>
      <c r="AB1155" s="167"/>
      <c r="AD1155" s="618"/>
      <c r="AE1155" s="167"/>
      <c r="AU1155" s="618"/>
      <c r="AW1155" s="230"/>
      <c r="BB1155" s="619"/>
      <c r="BC1155" s="619"/>
    </row>
    <row r="1156" spans="8:55" s="616" customFormat="1">
      <c r="H1156" s="230"/>
      <c r="J1156" s="617"/>
      <c r="L1156" s="617"/>
      <c r="Q1156" s="617"/>
      <c r="R1156" s="615"/>
      <c r="AA1156" s="618"/>
      <c r="AB1156" s="167"/>
      <c r="AD1156" s="618"/>
      <c r="AE1156" s="167"/>
      <c r="AU1156" s="618"/>
      <c r="AW1156" s="230"/>
      <c r="BB1156" s="619"/>
      <c r="BC1156" s="619"/>
    </row>
    <row r="1157" spans="8:55" s="616" customFormat="1">
      <c r="H1157" s="230"/>
      <c r="J1157" s="617"/>
      <c r="L1157" s="617"/>
      <c r="Q1157" s="617"/>
      <c r="R1157" s="615"/>
      <c r="AA1157" s="618"/>
      <c r="AB1157" s="167"/>
      <c r="AD1157" s="618"/>
      <c r="AE1157" s="167"/>
      <c r="AU1157" s="618"/>
      <c r="AW1157" s="230"/>
      <c r="BB1157" s="619"/>
      <c r="BC1157" s="619"/>
    </row>
    <row r="1158" spans="8:55" s="616" customFormat="1">
      <c r="H1158" s="230"/>
      <c r="J1158" s="617"/>
      <c r="L1158" s="617"/>
      <c r="Q1158" s="617"/>
      <c r="R1158" s="615"/>
      <c r="AA1158" s="618"/>
      <c r="AB1158" s="167"/>
      <c r="AD1158" s="618"/>
      <c r="AE1158" s="167"/>
      <c r="AU1158" s="618"/>
      <c r="AW1158" s="230"/>
      <c r="BB1158" s="619"/>
      <c r="BC1158" s="619"/>
    </row>
    <row r="1159" spans="8:55" s="616" customFormat="1">
      <c r="H1159" s="230"/>
      <c r="J1159" s="617"/>
      <c r="L1159" s="617"/>
      <c r="Q1159" s="617"/>
      <c r="R1159" s="615"/>
      <c r="AA1159" s="618"/>
      <c r="AB1159" s="167"/>
      <c r="AD1159" s="618"/>
      <c r="AE1159" s="167"/>
      <c r="AU1159" s="618"/>
      <c r="AW1159" s="230"/>
      <c r="BB1159" s="619"/>
      <c r="BC1159" s="619"/>
    </row>
    <row r="1160" spans="8:55" s="616" customFormat="1">
      <c r="H1160" s="230"/>
      <c r="J1160" s="617"/>
      <c r="L1160" s="617"/>
      <c r="Q1160" s="617"/>
      <c r="R1160" s="615"/>
      <c r="AA1160" s="618"/>
      <c r="AB1160" s="167"/>
      <c r="AD1160" s="618"/>
      <c r="AE1160" s="167"/>
      <c r="AU1160" s="618"/>
      <c r="AW1160" s="230"/>
      <c r="BB1160" s="619"/>
      <c r="BC1160" s="619"/>
    </row>
    <row r="1161" spans="8:55" s="616" customFormat="1">
      <c r="H1161" s="230"/>
      <c r="J1161" s="617"/>
      <c r="L1161" s="617"/>
      <c r="Q1161" s="617"/>
      <c r="R1161" s="615"/>
      <c r="AA1161" s="618"/>
      <c r="AB1161" s="167"/>
      <c r="AD1161" s="618"/>
      <c r="AE1161" s="167"/>
      <c r="AU1161" s="618"/>
      <c r="AW1161" s="230"/>
      <c r="BB1161" s="619"/>
      <c r="BC1161" s="619"/>
    </row>
    <row r="1162" spans="8:55" s="616" customFormat="1">
      <c r="H1162" s="230"/>
      <c r="J1162" s="617"/>
      <c r="L1162" s="617"/>
      <c r="Q1162" s="617"/>
      <c r="R1162" s="615"/>
      <c r="AA1162" s="618"/>
      <c r="AB1162" s="167"/>
      <c r="AD1162" s="618"/>
      <c r="AE1162" s="167"/>
      <c r="AU1162" s="618"/>
      <c r="AW1162" s="230"/>
      <c r="BB1162" s="619"/>
      <c r="BC1162" s="619"/>
    </row>
    <row r="1163" spans="8:55" s="616" customFormat="1">
      <c r="H1163" s="230"/>
      <c r="J1163" s="617"/>
      <c r="L1163" s="617"/>
      <c r="Q1163" s="617"/>
      <c r="R1163" s="615"/>
      <c r="AA1163" s="618"/>
      <c r="AB1163" s="167"/>
      <c r="AD1163" s="618"/>
      <c r="AE1163" s="167"/>
      <c r="AU1163" s="618"/>
      <c r="AW1163" s="230"/>
      <c r="BB1163" s="619"/>
      <c r="BC1163" s="619"/>
    </row>
    <row r="1164" spans="8:55" s="616" customFormat="1">
      <c r="H1164" s="230"/>
      <c r="J1164" s="617"/>
      <c r="L1164" s="617"/>
      <c r="Q1164" s="617"/>
      <c r="R1164" s="615"/>
      <c r="AA1164" s="618"/>
      <c r="AB1164" s="167"/>
      <c r="AD1164" s="618"/>
      <c r="AE1164" s="167"/>
      <c r="AU1164" s="618"/>
      <c r="AW1164" s="230"/>
      <c r="BB1164" s="619"/>
      <c r="BC1164" s="619"/>
    </row>
    <row r="1165" spans="8:55" s="616" customFormat="1">
      <c r="H1165" s="230"/>
      <c r="J1165" s="617"/>
      <c r="L1165" s="617"/>
      <c r="Q1165" s="617"/>
      <c r="R1165" s="615"/>
      <c r="AA1165" s="618"/>
      <c r="AB1165" s="167"/>
      <c r="AD1165" s="618"/>
      <c r="AE1165" s="167"/>
      <c r="AU1165" s="618"/>
      <c r="AW1165" s="230"/>
      <c r="BB1165" s="619"/>
      <c r="BC1165" s="619"/>
    </row>
    <row r="1166" spans="8:55" s="616" customFormat="1">
      <c r="H1166" s="230"/>
      <c r="J1166" s="617"/>
      <c r="L1166" s="617"/>
      <c r="Q1166" s="617"/>
      <c r="R1166" s="615"/>
      <c r="AA1166" s="618"/>
      <c r="AB1166" s="167"/>
      <c r="AD1166" s="618"/>
      <c r="AE1166" s="167"/>
      <c r="AU1166" s="618"/>
      <c r="AW1166" s="230"/>
      <c r="BB1166" s="619"/>
      <c r="BC1166" s="619"/>
    </row>
    <row r="1167" spans="8:55" s="616" customFormat="1">
      <c r="H1167" s="230"/>
      <c r="J1167" s="617"/>
      <c r="L1167" s="617"/>
      <c r="Q1167" s="617"/>
      <c r="R1167" s="615"/>
      <c r="AA1167" s="618"/>
      <c r="AB1167" s="167"/>
      <c r="AD1167" s="618"/>
      <c r="AE1167" s="167"/>
      <c r="AU1167" s="618"/>
      <c r="AW1167" s="230"/>
      <c r="BB1167" s="619"/>
      <c r="BC1167" s="619"/>
    </row>
    <row r="1168" spans="8:55" s="616" customFormat="1">
      <c r="H1168" s="230"/>
      <c r="J1168" s="617"/>
      <c r="L1168" s="617"/>
      <c r="Q1168" s="617"/>
      <c r="R1168" s="615"/>
      <c r="AA1168" s="618"/>
      <c r="AB1168" s="167"/>
      <c r="AD1168" s="618"/>
      <c r="AE1168" s="167"/>
      <c r="AU1168" s="618"/>
      <c r="AW1168" s="230"/>
      <c r="BB1168" s="619"/>
      <c r="BC1168" s="619"/>
    </row>
    <row r="1169" spans="8:55" s="616" customFormat="1">
      <c r="H1169" s="230"/>
      <c r="J1169" s="617"/>
      <c r="L1169" s="617"/>
      <c r="Q1169" s="617"/>
      <c r="R1169" s="615"/>
      <c r="AA1169" s="618"/>
      <c r="AB1169" s="167"/>
      <c r="AD1169" s="618"/>
      <c r="AE1169" s="167"/>
      <c r="AU1169" s="618"/>
      <c r="AW1169" s="230"/>
      <c r="BB1169" s="619"/>
      <c r="BC1169" s="619"/>
    </row>
    <row r="1170" spans="8:55" s="616" customFormat="1">
      <c r="H1170" s="230"/>
      <c r="J1170" s="617"/>
      <c r="L1170" s="617"/>
      <c r="Q1170" s="617"/>
      <c r="R1170" s="615"/>
      <c r="AA1170" s="618"/>
      <c r="AB1170" s="167"/>
      <c r="AD1170" s="618"/>
      <c r="AE1170" s="167"/>
      <c r="AU1170" s="618"/>
      <c r="AW1170" s="230"/>
      <c r="BB1170" s="619"/>
      <c r="BC1170" s="619"/>
    </row>
    <row r="1171" spans="8:55" s="616" customFormat="1">
      <c r="H1171" s="230"/>
      <c r="J1171" s="617"/>
      <c r="L1171" s="617"/>
      <c r="Q1171" s="617"/>
      <c r="R1171" s="615"/>
      <c r="AA1171" s="618"/>
      <c r="AB1171" s="167"/>
      <c r="AD1171" s="618"/>
      <c r="AE1171" s="167"/>
      <c r="AU1171" s="618"/>
      <c r="AW1171" s="230"/>
      <c r="BB1171" s="619"/>
      <c r="BC1171" s="619"/>
    </row>
    <row r="1172" spans="8:55" s="616" customFormat="1">
      <c r="H1172" s="230"/>
      <c r="J1172" s="617"/>
      <c r="L1172" s="617"/>
      <c r="Q1172" s="617"/>
      <c r="R1172" s="615"/>
      <c r="AA1172" s="618"/>
      <c r="AB1172" s="167"/>
      <c r="AD1172" s="618"/>
      <c r="AE1172" s="167"/>
      <c r="AU1172" s="618"/>
      <c r="AW1172" s="230"/>
      <c r="BB1172" s="619"/>
      <c r="BC1172" s="619"/>
    </row>
    <row r="1173" spans="8:55" s="616" customFormat="1">
      <c r="H1173" s="230"/>
      <c r="J1173" s="617"/>
      <c r="L1173" s="617"/>
      <c r="Q1173" s="617"/>
      <c r="R1173" s="615"/>
      <c r="AA1173" s="618"/>
      <c r="AB1173" s="167"/>
      <c r="AD1173" s="618"/>
      <c r="AE1173" s="167"/>
      <c r="AU1173" s="618"/>
      <c r="AW1173" s="230"/>
      <c r="BB1173" s="619"/>
      <c r="BC1173" s="619"/>
    </row>
    <row r="1174" spans="8:55" s="616" customFormat="1">
      <c r="H1174" s="230"/>
      <c r="J1174" s="617"/>
      <c r="L1174" s="617"/>
      <c r="Q1174" s="617"/>
      <c r="R1174" s="615"/>
      <c r="AA1174" s="618"/>
      <c r="AB1174" s="167"/>
      <c r="AD1174" s="618"/>
      <c r="AE1174" s="167"/>
      <c r="AU1174" s="618"/>
      <c r="AW1174" s="230"/>
      <c r="BB1174" s="619"/>
      <c r="BC1174" s="619"/>
    </row>
    <row r="1175" spans="8:55" s="616" customFormat="1">
      <c r="H1175" s="230"/>
      <c r="J1175" s="617"/>
      <c r="L1175" s="617"/>
      <c r="Q1175" s="617"/>
      <c r="R1175" s="615"/>
      <c r="AA1175" s="618"/>
      <c r="AB1175" s="167"/>
      <c r="AD1175" s="618"/>
      <c r="AE1175" s="167"/>
      <c r="AU1175" s="618"/>
      <c r="AW1175" s="230"/>
      <c r="BB1175" s="619"/>
      <c r="BC1175" s="619"/>
    </row>
    <row r="1176" spans="8:55" s="616" customFormat="1">
      <c r="H1176" s="230"/>
      <c r="J1176" s="617"/>
      <c r="L1176" s="617"/>
      <c r="Q1176" s="617"/>
      <c r="R1176" s="615"/>
      <c r="AA1176" s="618"/>
      <c r="AB1176" s="167"/>
      <c r="AD1176" s="618"/>
      <c r="AE1176" s="167"/>
      <c r="AU1176" s="618"/>
      <c r="AW1176" s="230"/>
      <c r="BB1176" s="619"/>
      <c r="BC1176" s="619"/>
    </row>
    <row r="1177" spans="8:55" s="616" customFormat="1">
      <c r="H1177" s="230"/>
      <c r="J1177" s="617"/>
      <c r="L1177" s="617"/>
      <c r="Q1177" s="617"/>
      <c r="R1177" s="615"/>
      <c r="AA1177" s="618"/>
      <c r="AB1177" s="167"/>
      <c r="AD1177" s="618"/>
      <c r="AE1177" s="167"/>
      <c r="AU1177" s="618"/>
      <c r="AW1177" s="230"/>
      <c r="BB1177" s="619"/>
      <c r="BC1177" s="619"/>
    </row>
    <row r="1178" spans="8:55" s="616" customFormat="1">
      <c r="H1178" s="230"/>
      <c r="J1178" s="617"/>
      <c r="L1178" s="617"/>
      <c r="Q1178" s="617"/>
      <c r="R1178" s="615"/>
      <c r="AA1178" s="618"/>
      <c r="AB1178" s="167"/>
      <c r="AD1178" s="618"/>
      <c r="AE1178" s="167"/>
      <c r="AU1178" s="618"/>
      <c r="AW1178" s="230"/>
      <c r="BB1178" s="619"/>
      <c r="BC1178" s="619"/>
    </row>
    <row r="1179" spans="8:55" s="616" customFormat="1">
      <c r="H1179" s="230"/>
      <c r="J1179" s="617"/>
      <c r="L1179" s="617"/>
      <c r="Q1179" s="617"/>
      <c r="R1179" s="615"/>
      <c r="AA1179" s="618"/>
      <c r="AB1179" s="167"/>
      <c r="AD1179" s="618"/>
      <c r="AE1179" s="167"/>
      <c r="AU1179" s="618"/>
      <c r="AW1179" s="230"/>
      <c r="BB1179" s="619"/>
      <c r="BC1179" s="619"/>
    </row>
    <row r="1180" spans="8:55" s="616" customFormat="1">
      <c r="H1180" s="230"/>
      <c r="J1180" s="617"/>
      <c r="L1180" s="617"/>
      <c r="Q1180" s="617"/>
      <c r="R1180" s="615"/>
      <c r="AA1180" s="618"/>
      <c r="AB1180" s="167"/>
      <c r="AD1180" s="618"/>
      <c r="AE1180" s="167"/>
      <c r="AU1180" s="618"/>
      <c r="AW1180" s="230"/>
      <c r="BB1180" s="619"/>
      <c r="BC1180" s="619"/>
    </row>
    <row r="1181" spans="8:55" s="616" customFormat="1">
      <c r="H1181" s="230"/>
      <c r="J1181" s="617"/>
      <c r="L1181" s="617"/>
      <c r="Q1181" s="617"/>
      <c r="R1181" s="615"/>
      <c r="AA1181" s="618"/>
      <c r="AB1181" s="167"/>
      <c r="AD1181" s="618"/>
      <c r="AE1181" s="167"/>
      <c r="AU1181" s="618"/>
      <c r="AW1181" s="230"/>
      <c r="BB1181" s="619"/>
      <c r="BC1181" s="619"/>
    </row>
    <row r="1182" spans="8:55" s="616" customFormat="1">
      <c r="H1182" s="230"/>
      <c r="J1182" s="617"/>
      <c r="L1182" s="617"/>
      <c r="Q1182" s="617"/>
      <c r="R1182" s="615"/>
      <c r="AA1182" s="618"/>
      <c r="AB1182" s="167"/>
      <c r="AD1182" s="618"/>
      <c r="AE1182" s="167"/>
      <c r="AU1182" s="618"/>
      <c r="AW1182" s="230"/>
      <c r="BB1182" s="619"/>
      <c r="BC1182" s="619"/>
    </row>
    <row r="1183" spans="8:55" s="616" customFormat="1">
      <c r="H1183" s="230"/>
      <c r="J1183" s="617"/>
      <c r="L1183" s="617"/>
      <c r="Q1183" s="617"/>
      <c r="R1183" s="615"/>
      <c r="AA1183" s="618"/>
      <c r="AB1183" s="167"/>
      <c r="AD1183" s="618"/>
      <c r="AE1183" s="167"/>
      <c r="AU1183" s="618"/>
      <c r="AW1183" s="230"/>
      <c r="BB1183" s="619"/>
      <c r="BC1183" s="619"/>
    </row>
    <row r="1184" spans="8:55" s="616" customFormat="1">
      <c r="H1184" s="230"/>
      <c r="J1184" s="617"/>
      <c r="L1184" s="617"/>
      <c r="Q1184" s="617"/>
      <c r="R1184" s="615"/>
      <c r="AA1184" s="618"/>
      <c r="AB1184" s="167"/>
      <c r="AD1184" s="618"/>
      <c r="AE1184" s="167"/>
      <c r="AU1184" s="618"/>
      <c r="AW1184" s="230"/>
      <c r="BB1184" s="619"/>
      <c r="BC1184" s="619"/>
    </row>
    <row r="1185" spans="8:55" s="616" customFormat="1">
      <c r="H1185" s="230"/>
      <c r="J1185" s="617"/>
      <c r="L1185" s="617"/>
      <c r="Q1185" s="617"/>
      <c r="R1185" s="615"/>
      <c r="AA1185" s="618"/>
      <c r="AB1185" s="167"/>
      <c r="AD1185" s="618"/>
      <c r="AE1185" s="167"/>
      <c r="AU1185" s="618"/>
      <c r="AW1185" s="230"/>
      <c r="BB1185" s="619"/>
      <c r="BC1185" s="619"/>
    </row>
    <row r="1186" spans="8:55" s="616" customFormat="1">
      <c r="H1186" s="230"/>
      <c r="J1186" s="617"/>
      <c r="L1186" s="617"/>
      <c r="Q1186" s="617"/>
      <c r="R1186" s="615"/>
      <c r="AA1186" s="618"/>
      <c r="AB1186" s="167"/>
      <c r="AD1186" s="618"/>
      <c r="AE1186" s="167"/>
      <c r="AU1186" s="618"/>
      <c r="AW1186" s="230"/>
      <c r="BB1186" s="619"/>
      <c r="BC1186" s="619"/>
    </row>
    <row r="1187" spans="8:55" s="616" customFormat="1">
      <c r="H1187" s="230"/>
      <c r="J1187" s="617"/>
      <c r="L1187" s="617"/>
      <c r="Q1187" s="617"/>
      <c r="R1187" s="615"/>
      <c r="AA1187" s="618"/>
      <c r="AB1187" s="167"/>
      <c r="AD1187" s="618"/>
      <c r="AE1187" s="167"/>
      <c r="AU1187" s="618"/>
      <c r="AW1187" s="230"/>
      <c r="BB1187" s="619"/>
      <c r="BC1187" s="619"/>
    </row>
    <row r="1188" spans="8:55" s="616" customFormat="1">
      <c r="H1188" s="230"/>
      <c r="J1188" s="617"/>
      <c r="L1188" s="617"/>
      <c r="Q1188" s="617"/>
      <c r="R1188" s="615"/>
      <c r="AA1188" s="618"/>
      <c r="AB1188" s="167"/>
      <c r="AD1188" s="618"/>
      <c r="AE1188" s="167"/>
      <c r="AU1188" s="618"/>
      <c r="AW1188" s="230"/>
      <c r="BB1188" s="619"/>
      <c r="BC1188" s="619"/>
    </row>
    <row r="1189" spans="8:55" s="616" customFormat="1">
      <c r="H1189" s="230"/>
      <c r="J1189" s="617"/>
      <c r="L1189" s="617"/>
      <c r="Q1189" s="617"/>
      <c r="R1189" s="615"/>
      <c r="AA1189" s="618"/>
      <c r="AB1189" s="167"/>
      <c r="AD1189" s="618"/>
      <c r="AE1189" s="167"/>
      <c r="AU1189" s="618"/>
      <c r="AW1189" s="230"/>
      <c r="BB1189" s="619"/>
      <c r="BC1189" s="619"/>
    </row>
    <row r="1190" spans="8:55" s="616" customFormat="1">
      <c r="H1190" s="230"/>
      <c r="J1190" s="617"/>
      <c r="L1190" s="617"/>
      <c r="Q1190" s="617"/>
      <c r="R1190" s="615"/>
      <c r="AA1190" s="618"/>
      <c r="AB1190" s="167"/>
      <c r="AD1190" s="618"/>
      <c r="AE1190" s="167"/>
      <c r="AU1190" s="618"/>
      <c r="AW1190" s="230"/>
      <c r="BB1190" s="619"/>
      <c r="BC1190" s="619"/>
    </row>
    <row r="1191" spans="8:55" s="616" customFormat="1">
      <c r="H1191" s="230"/>
      <c r="J1191" s="617"/>
      <c r="L1191" s="617"/>
      <c r="Q1191" s="617"/>
      <c r="R1191" s="615"/>
      <c r="AA1191" s="618"/>
      <c r="AB1191" s="167"/>
      <c r="AD1191" s="618"/>
      <c r="AE1191" s="167"/>
      <c r="AU1191" s="618"/>
      <c r="AW1191" s="230"/>
      <c r="BB1191" s="619"/>
      <c r="BC1191" s="619"/>
    </row>
    <row r="1192" spans="8:55" s="616" customFormat="1">
      <c r="H1192" s="230"/>
      <c r="J1192" s="617"/>
      <c r="L1192" s="617"/>
      <c r="Q1192" s="617"/>
      <c r="R1192" s="615"/>
      <c r="AA1192" s="618"/>
      <c r="AB1192" s="167"/>
      <c r="AD1192" s="618"/>
      <c r="AE1192" s="167"/>
      <c r="AU1192" s="618"/>
      <c r="AW1192" s="230"/>
      <c r="BB1192" s="619"/>
      <c r="BC1192" s="619"/>
    </row>
    <row r="1193" spans="8:55" s="616" customFormat="1">
      <c r="H1193" s="230"/>
      <c r="J1193" s="617"/>
      <c r="L1193" s="617"/>
      <c r="Q1193" s="617"/>
      <c r="R1193" s="615"/>
      <c r="AA1193" s="618"/>
      <c r="AB1193" s="167"/>
      <c r="AD1193" s="618"/>
      <c r="AE1193" s="167"/>
      <c r="AU1193" s="618"/>
      <c r="AW1193" s="230"/>
      <c r="BB1193" s="619"/>
      <c r="BC1193" s="619"/>
    </row>
    <row r="1194" spans="8:55" s="616" customFormat="1">
      <c r="H1194" s="230"/>
      <c r="J1194" s="617"/>
      <c r="L1194" s="617"/>
      <c r="Q1194" s="617"/>
      <c r="R1194" s="615"/>
      <c r="AA1194" s="618"/>
      <c r="AB1194" s="167"/>
      <c r="AD1194" s="618"/>
      <c r="AE1194" s="167"/>
      <c r="AU1194" s="618"/>
      <c r="AW1194" s="230"/>
      <c r="BB1194" s="619"/>
      <c r="BC1194" s="619"/>
    </row>
    <row r="1195" spans="8:55" s="616" customFormat="1">
      <c r="H1195" s="230"/>
      <c r="J1195" s="617"/>
      <c r="L1195" s="617"/>
      <c r="Q1195" s="617"/>
      <c r="R1195" s="615"/>
      <c r="AA1195" s="618"/>
      <c r="AB1195" s="167"/>
      <c r="AD1195" s="618"/>
      <c r="AE1195" s="167"/>
      <c r="AU1195" s="618"/>
      <c r="AW1195" s="230"/>
      <c r="BB1195" s="619"/>
      <c r="BC1195" s="619"/>
    </row>
    <row r="1196" spans="8:55" s="616" customFormat="1">
      <c r="H1196" s="230"/>
      <c r="J1196" s="617"/>
      <c r="L1196" s="617"/>
      <c r="Q1196" s="617"/>
      <c r="R1196" s="615"/>
      <c r="AA1196" s="618"/>
      <c r="AB1196" s="167"/>
      <c r="AD1196" s="618"/>
      <c r="AE1196" s="167"/>
      <c r="AU1196" s="618"/>
      <c r="AW1196" s="230"/>
      <c r="BB1196" s="619"/>
      <c r="BC1196" s="619"/>
    </row>
    <row r="1197" spans="8:55" s="616" customFormat="1">
      <c r="H1197" s="230"/>
      <c r="J1197" s="617"/>
      <c r="L1197" s="617"/>
      <c r="Q1197" s="617"/>
      <c r="R1197" s="615"/>
      <c r="AA1197" s="618"/>
      <c r="AB1197" s="167"/>
      <c r="AD1197" s="618"/>
      <c r="AE1197" s="167"/>
      <c r="AU1197" s="618"/>
      <c r="AW1197" s="230"/>
      <c r="BB1197" s="619"/>
      <c r="BC1197" s="619"/>
    </row>
    <row r="1198" spans="8:55" s="616" customFormat="1">
      <c r="H1198" s="230"/>
      <c r="J1198" s="617"/>
      <c r="L1198" s="617"/>
      <c r="Q1198" s="617"/>
      <c r="R1198" s="615"/>
      <c r="AA1198" s="618"/>
      <c r="AB1198" s="167"/>
      <c r="AD1198" s="618"/>
      <c r="AE1198" s="167"/>
      <c r="AU1198" s="618"/>
      <c r="AW1198" s="230"/>
      <c r="BB1198" s="619"/>
      <c r="BC1198" s="619"/>
    </row>
    <row r="1199" spans="8:55" s="616" customFormat="1">
      <c r="H1199" s="230"/>
      <c r="J1199" s="617"/>
      <c r="L1199" s="617"/>
      <c r="Q1199" s="617"/>
      <c r="R1199" s="615"/>
      <c r="AA1199" s="618"/>
      <c r="AB1199" s="167"/>
      <c r="AD1199" s="618"/>
      <c r="AE1199" s="167"/>
      <c r="AU1199" s="618"/>
      <c r="AW1199" s="230"/>
      <c r="BB1199" s="619"/>
      <c r="BC1199" s="619"/>
    </row>
    <row r="1200" spans="8:55" s="616" customFormat="1">
      <c r="H1200" s="230"/>
      <c r="J1200" s="617"/>
      <c r="L1200" s="617"/>
      <c r="Q1200" s="617"/>
      <c r="R1200" s="615"/>
      <c r="AA1200" s="618"/>
      <c r="AB1200" s="167"/>
      <c r="AD1200" s="618"/>
      <c r="AE1200" s="167"/>
      <c r="AU1200" s="618"/>
      <c r="AW1200" s="230"/>
      <c r="BB1200" s="619"/>
      <c r="BC1200" s="619"/>
    </row>
    <row r="1201" spans="8:55" s="616" customFormat="1">
      <c r="H1201" s="230"/>
      <c r="J1201" s="617"/>
      <c r="L1201" s="617"/>
      <c r="Q1201" s="617"/>
      <c r="R1201" s="615"/>
      <c r="AA1201" s="618"/>
      <c r="AB1201" s="167"/>
      <c r="AD1201" s="618"/>
      <c r="AE1201" s="167"/>
      <c r="AU1201" s="618"/>
      <c r="AW1201" s="230"/>
      <c r="BB1201" s="619"/>
      <c r="BC1201" s="619"/>
    </row>
    <row r="1202" spans="8:55" s="616" customFormat="1">
      <c r="H1202" s="230"/>
      <c r="J1202" s="617"/>
      <c r="L1202" s="617"/>
      <c r="Q1202" s="617"/>
      <c r="R1202" s="615"/>
      <c r="AA1202" s="618"/>
      <c r="AB1202" s="167"/>
      <c r="AD1202" s="618"/>
      <c r="AE1202" s="167"/>
      <c r="AU1202" s="618"/>
      <c r="AW1202" s="230"/>
      <c r="BB1202" s="619"/>
      <c r="BC1202" s="619"/>
    </row>
    <row r="1203" spans="8:55" s="616" customFormat="1">
      <c r="H1203" s="230"/>
      <c r="J1203" s="617"/>
      <c r="L1203" s="617"/>
      <c r="Q1203" s="617"/>
      <c r="R1203" s="615"/>
      <c r="AA1203" s="618"/>
      <c r="AB1203" s="167"/>
      <c r="AD1203" s="618"/>
      <c r="AE1203" s="167"/>
      <c r="AU1203" s="618"/>
      <c r="AW1203" s="230"/>
      <c r="BB1203" s="619"/>
      <c r="BC1203" s="619"/>
    </row>
    <row r="1204" spans="8:55" s="616" customFormat="1">
      <c r="H1204" s="230"/>
      <c r="J1204" s="617"/>
      <c r="L1204" s="617"/>
      <c r="Q1204" s="617"/>
      <c r="R1204" s="615"/>
      <c r="AA1204" s="618"/>
      <c r="AB1204" s="167"/>
      <c r="AD1204" s="618"/>
      <c r="AE1204" s="167"/>
      <c r="AU1204" s="618"/>
      <c r="AW1204" s="230"/>
      <c r="BB1204" s="619"/>
      <c r="BC1204" s="619"/>
    </row>
    <row r="1205" spans="8:55" s="616" customFormat="1">
      <c r="H1205" s="230"/>
      <c r="J1205" s="617"/>
      <c r="L1205" s="617"/>
      <c r="Q1205" s="617"/>
      <c r="R1205" s="615"/>
      <c r="AA1205" s="618"/>
      <c r="AB1205" s="167"/>
      <c r="AD1205" s="618"/>
      <c r="AE1205" s="167"/>
      <c r="AU1205" s="618"/>
      <c r="AW1205" s="230"/>
      <c r="BB1205" s="619"/>
      <c r="BC1205" s="619"/>
    </row>
    <row r="1206" spans="8:55" s="616" customFormat="1">
      <c r="H1206" s="230"/>
      <c r="J1206" s="617"/>
      <c r="L1206" s="617"/>
      <c r="Q1206" s="617"/>
      <c r="R1206" s="615"/>
      <c r="AA1206" s="618"/>
      <c r="AB1206" s="167"/>
      <c r="AD1206" s="618"/>
      <c r="AE1206" s="167"/>
      <c r="AU1206" s="618"/>
      <c r="AW1206" s="230"/>
      <c r="BB1206" s="619"/>
      <c r="BC1206" s="619"/>
    </row>
    <row r="1207" spans="8:55" s="616" customFormat="1">
      <c r="H1207" s="230"/>
      <c r="J1207" s="617"/>
      <c r="L1207" s="617"/>
      <c r="Q1207" s="617"/>
      <c r="R1207" s="615"/>
      <c r="AA1207" s="618"/>
      <c r="AB1207" s="167"/>
      <c r="AD1207" s="618"/>
      <c r="AE1207" s="167"/>
      <c r="AU1207" s="618"/>
      <c r="AW1207" s="230"/>
      <c r="BB1207" s="619"/>
      <c r="BC1207" s="619"/>
    </row>
    <row r="1208" spans="8:55" s="616" customFormat="1">
      <c r="H1208" s="230"/>
      <c r="J1208" s="617"/>
      <c r="L1208" s="617"/>
      <c r="Q1208" s="617"/>
      <c r="R1208" s="615"/>
      <c r="AA1208" s="618"/>
      <c r="AB1208" s="167"/>
      <c r="AD1208" s="618"/>
      <c r="AE1208" s="167"/>
      <c r="AU1208" s="618"/>
      <c r="AW1208" s="230"/>
      <c r="BB1208" s="619"/>
      <c r="BC1208" s="619"/>
    </row>
    <row r="1209" spans="8:55" s="616" customFormat="1">
      <c r="H1209" s="230"/>
      <c r="J1209" s="617"/>
      <c r="L1209" s="617"/>
      <c r="Q1209" s="617"/>
      <c r="R1209" s="615"/>
      <c r="AA1209" s="618"/>
      <c r="AB1209" s="167"/>
      <c r="AD1209" s="618"/>
      <c r="AE1209" s="167"/>
      <c r="AU1209" s="618"/>
      <c r="AW1209" s="230"/>
      <c r="BB1209" s="619"/>
      <c r="BC1209" s="619"/>
    </row>
    <row r="1210" spans="8:55" s="616" customFormat="1">
      <c r="H1210" s="230"/>
      <c r="J1210" s="617"/>
      <c r="L1210" s="617"/>
      <c r="Q1210" s="617"/>
      <c r="R1210" s="615"/>
      <c r="AA1210" s="618"/>
      <c r="AB1210" s="167"/>
      <c r="AD1210" s="618"/>
      <c r="AE1210" s="167"/>
      <c r="AU1210" s="618"/>
      <c r="AW1210" s="230"/>
      <c r="BB1210" s="619"/>
      <c r="BC1210" s="619"/>
    </row>
    <row r="1211" spans="8:55" s="616" customFormat="1">
      <c r="H1211" s="230"/>
      <c r="J1211" s="617"/>
      <c r="L1211" s="617"/>
      <c r="Q1211" s="617"/>
      <c r="R1211" s="615"/>
      <c r="AA1211" s="618"/>
      <c r="AB1211" s="167"/>
      <c r="AD1211" s="618"/>
      <c r="AE1211" s="167"/>
      <c r="AU1211" s="618"/>
      <c r="AW1211" s="230"/>
      <c r="BB1211" s="619"/>
      <c r="BC1211" s="619"/>
    </row>
    <row r="1212" spans="8:55" s="616" customFormat="1">
      <c r="H1212" s="230"/>
      <c r="J1212" s="617"/>
      <c r="L1212" s="617"/>
      <c r="Q1212" s="617"/>
      <c r="R1212" s="615"/>
      <c r="AA1212" s="618"/>
      <c r="AB1212" s="167"/>
      <c r="AD1212" s="618"/>
      <c r="AE1212" s="167"/>
      <c r="AU1212" s="618"/>
      <c r="AW1212" s="230"/>
      <c r="BB1212" s="619"/>
      <c r="BC1212" s="619"/>
    </row>
    <row r="1213" spans="8:55" s="616" customFormat="1">
      <c r="H1213" s="230"/>
      <c r="J1213" s="617"/>
      <c r="L1213" s="617"/>
      <c r="Q1213" s="617"/>
      <c r="R1213" s="615"/>
      <c r="AA1213" s="618"/>
      <c r="AB1213" s="167"/>
      <c r="AD1213" s="618"/>
      <c r="AE1213" s="167"/>
      <c r="AU1213" s="618"/>
      <c r="AW1213" s="230"/>
      <c r="BB1213" s="619"/>
      <c r="BC1213" s="619"/>
    </row>
    <row r="1214" spans="8:55" s="616" customFormat="1">
      <c r="H1214" s="230"/>
      <c r="J1214" s="617"/>
      <c r="L1214" s="617"/>
      <c r="Q1214" s="617"/>
      <c r="R1214" s="615"/>
      <c r="AA1214" s="618"/>
      <c r="AB1214" s="167"/>
      <c r="AD1214" s="618"/>
      <c r="AE1214" s="167"/>
      <c r="AU1214" s="618"/>
      <c r="AW1214" s="230"/>
      <c r="BB1214" s="619"/>
      <c r="BC1214" s="619"/>
    </row>
    <row r="1215" spans="8:55" s="616" customFormat="1">
      <c r="H1215" s="230"/>
      <c r="J1215" s="617"/>
      <c r="L1215" s="617"/>
      <c r="Q1215" s="617"/>
      <c r="R1215" s="615"/>
      <c r="AA1215" s="618"/>
      <c r="AB1215" s="167"/>
      <c r="AD1215" s="618"/>
      <c r="AE1215" s="167"/>
      <c r="AU1215" s="618"/>
      <c r="AW1215" s="230"/>
      <c r="BB1215" s="619"/>
      <c r="BC1215" s="619"/>
    </row>
    <row r="1216" spans="8:55" s="616" customFormat="1">
      <c r="H1216" s="230"/>
      <c r="J1216" s="617"/>
      <c r="L1216" s="617"/>
      <c r="Q1216" s="617"/>
      <c r="R1216" s="615"/>
      <c r="AA1216" s="618"/>
      <c r="AB1216" s="167"/>
      <c r="AD1216" s="618"/>
      <c r="AE1216" s="167"/>
      <c r="AU1216" s="618"/>
      <c r="AW1216" s="230"/>
      <c r="BB1216" s="619"/>
      <c r="BC1216" s="619"/>
    </row>
    <row r="1217" spans="8:55" s="616" customFormat="1">
      <c r="H1217" s="230"/>
      <c r="J1217" s="617"/>
      <c r="L1217" s="617"/>
      <c r="Q1217" s="617"/>
      <c r="R1217" s="615"/>
      <c r="AA1217" s="618"/>
      <c r="AB1217" s="167"/>
      <c r="AD1217" s="618"/>
      <c r="AE1217" s="167"/>
      <c r="AU1217" s="618"/>
      <c r="AW1217" s="230"/>
      <c r="BB1217" s="619"/>
      <c r="BC1217" s="619"/>
    </row>
    <row r="1218" spans="8:55" s="616" customFormat="1">
      <c r="H1218" s="230"/>
      <c r="J1218" s="617"/>
      <c r="L1218" s="617"/>
      <c r="Q1218" s="617"/>
      <c r="R1218" s="615"/>
      <c r="AA1218" s="618"/>
      <c r="AB1218" s="167"/>
      <c r="AD1218" s="618"/>
      <c r="AE1218" s="167"/>
      <c r="AU1218" s="618"/>
      <c r="AW1218" s="230"/>
      <c r="BB1218" s="619"/>
      <c r="BC1218" s="619"/>
    </row>
    <row r="1219" spans="8:55" s="616" customFormat="1">
      <c r="H1219" s="230"/>
      <c r="J1219" s="617"/>
      <c r="L1219" s="617"/>
      <c r="Q1219" s="617"/>
      <c r="R1219" s="615"/>
      <c r="AA1219" s="618"/>
      <c r="AB1219" s="167"/>
      <c r="AD1219" s="618"/>
      <c r="AE1219" s="167"/>
      <c r="AU1219" s="618"/>
      <c r="AW1219" s="230"/>
      <c r="BB1219" s="619"/>
      <c r="BC1219" s="619"/>
    </row>
    <row r="1220" spans="8:55" s="616" customFormat="1">
      <c r="H1220" s="230"/>
      <c r="J1220" s="617"/>
      <c r="L1220" s="617"/>
      <c r="Q1220" s="617"/>
      <c r="R1220" s="615"/>
      <c r="AA1220" s="618"/>
      <c r="AB1220" s="167"/>
      <c r="AD1220" s="618"/>
      <c r="AE1220" s="167"/>
      <c r="AU1220" s="618"/>
      <c r="AW1220" s="230"/>
      <c r="BB1220" s="619"/>
      <c r="BC1220" s="619"/>
    </row>
    <row r="1221" spans="8:55" s="616" customFormat="1">
      <c r="H1221" s="230"/>
      <c r="J1221" s="617"/>
      <c r="L1221" s="617"/>
      <c r="Q1221" s="617"/>
      <c r="R1221" s="615"/>
      <c r="AA1221" s="618"/>
      <c r="AB1221" s="167"/>
      <c r="AD1221" s="618"/>
      <c r="AE1221" s="167"/>
      <c r="AU1221" s="618"/>
      <c r="AW1221" s="230"/>
      <c r="BB1221" s="619"/>
      <c r="BC1221" s="619"/>
    </row>
    <row r="1222" spans="8:55" s="616" customFormat="1">
      <c r="H1222" s="230"/>
      <c r="J1222" s="617"/>
      <c r="L1222" s="617"/>
      <c r="Q1222" s="617"/>
      <c r="R1222" s="615"/>
      <c r="AA1222" s="618"/>
      <c r="AB1222" s="167"/>
      <c r="AD1222" s="618"/>
      <c r="AE1222" s="167"/>
      <c r="AU1222" s="618"/>
      <c r="AW1222" s="230"/>
      <c r="BB1222" s="619"/>
      <c r="BC1222" s="619"/>
    </row>
    <row r="1223" spans="8:55" s="616" customFormat="1">
      <c r="H1223" s="230"/>
      <c r="J1223" s="617"/>
      <c r="L1223" s="617"/>
      <c r="Q1223" s="617"/>
      <c r="R1223" s="615"/>
      <c r="AA1223" s="618"/>
      <c r="AB1223" s="167"/>
      <c r="AD1223" s="618"/>
      <c r="AE1223" s="167"/>
      <c r="AU1223" s="618"/>
      <c r="AW1223" s="230"/>
      <c r="BB1223" s="619"/>
      <c r="BC1223" s="619"/>
    </row>
    <row r="1224" spans="8:55" s="616" customFormat="1">
      <c r="H1224" s="230"/>
      <c r="J1224" s="617"/>
      <c r="L1224" s="617"/>
      <c r="Q1224" s="617"/>
      <c r="R1224" s="615"/>
      <c r="AA1224" s="618"/>
      <c r="AB1224" s="167"/>
      <c r="AD1224" s="618"/>
      <c r="AE1224" s="167"/>
      <c r="AU1224" s="618"/>
      <c r="AW1224" s="230"/>
      <c r="BB1224" s="619"/>
      <c r="BC1224" s="619"/>
    </row>
    <row r="1225" spans="8:55" s="616" customFormat="1">
      <c r="H1225" s="230"/>
      <c r="J1225" s="617"/>
      <c r="L1225" s="617"/>
      <c r="Q1225" s="617"/>
      <c r="R1225" s="615"/>
      <c r="AA1225" s="618"/>
      <c r="AB1225" s="167"/>
      <c r="AD1225" s="618"/>
      <c r="AE1225" s="167"/>
      <c r="AU1225" s="618"/>
      <c r="AW1225" s="230"/>
      <c r="BB1225" s="619"/>
      <c r="BC1225" s="619"/>
    </row>
    <row r="1226" spans="8:55" s="616" customFormat="1">
      <c r="H1226" s="230"/>
      <c r="J1226" s="617"/>
      <c r="L1226" s="617"/>
      <c r="Q1226" s="617"/>
      <c r="R1226" s="615"/>
      <c r="AA1226" s="618"/>
      <c r="AB1226" s="167"/>
      <c r="AD1226" s="618"/>
      <c r="AE1226" s="167"/>
      <c r="AU1226" s="618"/>
      <c r="AW1226" s="230"/>
      <c r="BB1226" s="619"/>
      <c r="BC1226" s="619"/>
    </row>
    <row r="1227" spans="8:55" s="616" customFormat="1">
      <c r="H1227" s="230"/>
      <c r="J1227" s="617"/>
      <c r="L1227" s="617"/>
      <c r="Q1227" s="617"/>
      <c r="R1227" s="615"/>
      <c r="AA1227" s="618"/>
      <c r="AB1227" s="167"/>
      <c r="AD1227" s="618"/>
      <c r="AE1227" s="167"/>
      <c r="AU1227" s="618"/>
      <c r="AW1227" s="230"/>
      <c r="BB1227" s="619"/>
      <c r="BC1227" s="619"/>
    </row>
    <row r="1228" spans="8:55" s="616" customFormat="1">
      <c r="H1228" s="230"/>
      <c r="J1228" s="617"/>
      <c r="L1228" s="617"/>
      <c r="Q1228" s="617"/>
      <c r="R1228" s="615"/>
      <c r="AA1228" s="618"/>
      <c r="AB1228" s="167"/>
      <c r="AD1228" s="618"/>
      <c r="AE1228" s="167"/>
      <c r="AU1228" s="618"/>
      <c r="AW1228" s="230"/>
      <c r="BB1228" s="619"/>
      <c r="BC1228" s="619"/>
    </row>
    <row r="1229" spans="8:55" s="616" customFormat="1">
      <c r="H1229" s="230"/>
      <c r="J1229" s="617"/>
      <c r="L1229" s="617"/>
      <c r="Q1229" s="617"/>
      <c r="R1229" s="615"/>
      <c r="AA1229" s="618"/>
      <c r="AB1229" s="167"/>
      <c r="AD1229" s="618"/>
      <c r="AE1229" s="167"/>
      <c r="AU1229" s="618"/>
      <c r="AW1229" s="230"/>
      <c r="BB1229" s="619"/>
      <c r="BC1229" s="619"/>
    </row>
    <row r="1230" spans="8:55" s="616" customFormat="1">
      <c r="H1230" s="230"/>
      <c r="J1230" s="617"/>
      <c r="L1230" s="617"/>
      <c r="Q1230" s="617"/>
      <c r="R1230" s="615"/>
      <c r="AA1230" s="618"/>
      <c r="AB1230" s="167"/>
      <c r="AD1230" s="618"/>
      <c r="AE1230" s="167"/>
      <c r="AU1230" s="618"/>
      <c r="AW1230" s="230"/>
      <c r="BB1230" s="619"/>
      <c r="BC1230" s="619"/>
    </row>
    <row r="1231" spans="8:55" s="616" customFormat="1">
      <c r="H1231" s="230"/>
      <c r="J1231" s="617"/>
      <c r="L1231" s="617"/>
      <c r="Q1231" s="617"/>
      <c r="R1231" s="615"/>
      <c r="AA1231" s="618"/>
      <c r="AB1231" s="167"/>
      <c r="AD1231" s="618"/>
      <c r="AE1231" s="167"/>
      <c r="AU1231" s="618"/>
      <c r="AW1231" s="230"/>
      <c r="BB1231" s="619"/>
      <c r="BC1231" s="619"/>
    </row>
    <row r="1232" spans="8:55" s="616" customFormat="1">
      <c r="H1232" s="230"/>
      <c r="J1232" s="617"/>
      <c r="L1232" s="617"/>
      <c r="Q1232" s="617"/>
      <c r="R1232" s="615"/>
      <c r="AA1232" s="618"/>
      <c r="AB1232" s="167"/>
      <c r="AD1232" s="618"/>
      <c r="AE1232" s="167"/>
      <c r="AU1232" s="618"/>
      <c r="AW1232" s="230"/>
      <c r="BB1232" s="619"/>
      <c r="BC1232" s="619"/>
    </row>
    <row r="1233" spans="8:55" s="616" customFormat="1">
      <c r="H1233" s="230"/>
      <c r="J1233" s="617"/>
      <c r="L1233" s="617"/>
      <c r="Q1233" s="617"/>
      <c r="R1233" s="615"/>
      <c r="AA1233" s="618"/>
      <c r="AB1233" s="167"/>
      <c r="AD1233" s="618"/>
      <c r="AE1233" s="167"/>
      <c r="AU1233" s="618"/>
      <c r="AW1233" s="230"/>
      <c r="BB1233" s="619"/>
      <c r="BC1233" s="619"/>
    </row>
    <row r="1234" spans="8:55" s="616" customFormat="1">
      <c r="H1234" s="230"/>
      <c r="J1234" s="617"/>
      <c r="L1234" s="617"/>
      <c r="Q1234" s="617"/>
      <c r="R1234" s="615"/>
      <c r="AA1234" s="618"/>
      <c r="AB1234" s="167"/>
      <c r="AD1234" s="618"/>
      <c r="AE1234" s="167"/>
      <c r="AU1234" s="618"/>
      <c r="AW1234" s="230"/>
      <c r="BB1234" s="619"/>
      <c r="BC1234" s="619"/>
    </row>
    <row r="1235" spans="8:55" s="616" customFormat="1">
      <c r="H1235" s="230"/>
      <c r="J1235" s="617"/>
      <c r="L1235" s="617"/>
      <c r="Q1235" s="617"/>
      <c r="R1235" s="615"/>
      <c r="AA1235" s="618"/>
      <c r="AB1235" s="167"/>
      <c r="AD1235" s="618"/>
      <c r="AE1235" s="167"/>
      <c r="AU1235" s="618"/>
      <c r="AW1235" s="230"/>
      <c r="BB1235" s="619"/>
      <c r="BC1235" s="619"/>
    </row>
    <row r="1236" spans="8:55" s="616" customFormat="1">
      <c r="H1236" s="230"/>
      <c r="J1236" s="617"/>
      <c r="L1236" s="617"/>
      <c r="Q1236" s="617"/>
      <c r="R1236" s="615"/>
      <c r="AA1236" s="618"/>
      <c r="AB1236" s="167"/>
      <c r="AD1236" s="618"/>
      <c r="AE1236" s="167"/>
      <c r="AU1236" s="618"/>
      <c r="AW1236" s="230"/>
      <c r="BB1236" s="619"/>
      <c r="BC1236" s="619"/>
    </row>
    <row r="1237" spans="8:55" s="616" customFormat="1">
      <c r="H1237" s="230"/>
      <c r="J1237" s="617"/>
      <c r="L1237" s="617"/>
      <c r="Q1237" s="617"/>
      <c r="R1237" s="615"/>
      <c r="AA1237" s="618"/>
      <c r="AB1237" s="167"/>
      <c r="AD1237" s="618"/>
      <c r="AE1237" s="167"/>
      <c r="AU1237" s="618"/>
      <c r="AW1237" s="230"/>
      <c r="BB1237" s="619"/>
      <c r="BC1237" s="619"/>
    </row>
    <row r="1238" spans="8:55" s="616" customFormat="1">
      <c r="H1238" s="230"/>
      <c r="J1238" s="617"/>
      <c r="L1238" s="617"/>
      <c r="Q1238" s="617"/>
      <c r="R1238" s="615"/>
      <c r="AA1238" s="618"/>
      <c r="AB1238" s="167"/>
      <c r="AD1238" s="618"/>
      <c r="AE1238" s="167"/>
      <c r="AU1238" s="618"/>
      <c r="AW1238" s="230"/>
      <c r="BB1238" s="619"/>
      <c r="BC1238" s="619"/>
    </row>
    <row r="1239" spans="8:55" s="616" customFormat="1">
      <c r="H1239" s="230"/>
      <c r="J1239" s="617"/>
      <c r="L1239" s="617"/>
      <c r="Q1239" s="617"/>
      <c r="R1239" s="615"/>
      <c r="AA1239" s="618"/>
      <c r="AB1239" s="167"/>
      <c r="AD1239" s="618"/>
      <c r="AE1239" s="167"/>
      <c r="AU1239" s="618"/>
      <c r="AW1239" s="230"/>
      <c r="BB1239" s="619"/>
      <c r="BC1239" s="619"/>
    </row>
    <row r="1240" spans="8:55" s="616" customFormat="1">
      <c r="H1240" s="230"/>
      <c r="J1240" s="617"/>
      <c r="L1240" s="617"/>
      <c r="Q1240" s="617"/>
      <c r="R1240" s="615"/>
      <c r="AA1240" s="618"/>
      <c r="AB1240" s="167"/>
      <c r="AD1240" s="618"/>
      <c r="AE1240" s="167"/>
      <c r="AU1240" s="618"/>
      <c r="AW1240" s="230"/>
      <c r="BB1240" s="619"/>
      <c r="BC1240" s="619"/>
    </row>
    <row r="1241" spans="8:55" s="616" customFormat="1">
      <c r="H1241" s="230"/>
      <c r="J1241" s="617"/>
      <c r="L1241" s="617"/>
      <c r="Q1241" s="617"/>
      <c r="R1241" s="615"/>
      <c r="AA1241" s="618"/>
      <c r="AB1241" s="167"/>
      <c r="AD1241" s="618"/>
      <c r="AE1241" s="167"/>
      <c r="AU1241" s="618"/>
      <c r="AW1241" s="230"/>
      <c r="BB1241" s="619"/>
      <c r="BC1241" s="619"/>
    </row>
    <row r="1242" spans="8:55" s="616" customFormat="1">
      <c r="H1242" s="230"/>
      <c r="J1242" s="617"/>
      <c r="L1242" s="617"/>
      <c r="Q1242" s="617"/>
      <c r="R1242" s="615"/>
      <c r="AA1242" s="618"/>
      <c r="AB1242" s="167"/>
      <c r="AD1242" s="618"/>
      <c r="AE1242" s="167"/>
      <c r="AU1242" s="618"/>
      <c r="AW1242" s="230"/>
      <c r="BB1242" s="619"/>
      <c r="BC1242" s="619"/>
    </row>
    <row r="1243" spans="8:55" s="616" customFormat="1">
      <c r="H1243" s="230"/>
      <c r="J1243" s="617"/>
      <c r="L1243" s="617"/>
      <c r="Q1243" s="617"/>
      <c r="R1243" s="615"/>
      <c r="AA1243" s="618"/>
      <c r="AB1243" s="167"/>
      <c r="AD1243" s="618"/>
      <c r="AE1243" s="167"/>
      <c r="AU1243" s="618"/>
      <c r="AW1243" s="230"/>
      <c r="BB1243" s="619"/>
      <c r="BC1243" s="619"/>
    </row>
    <row r="1244" spans="8:55" s="616" customFormat="1">
      <c r="H1244" s="230"/>
      <c r="J1244" s="617"/>
      <c r="L1244" s="617"/>
      <c r="Q1244" s="617"/>
      <c r="R1244" s="615"/>
      <c r="AA1244" s="618"/>
      <c r="AB1244" s="167"/>
      <c r="AD1244" s="618"/>
      <c r="AE1244" s="167"/>
      <c r="AU1244" s="618"/>
      <c r="AW1244" s="230"/>
      <c r="BB1244" s="619"/>
      <c r="BC1244" s="619"/>
    </row>
    <row r="1245" spans="8:55" s="616" customFormat="1">
      <c r="H1245" s="230"/>
      <c r="J1245" s="617"/>
      <c r="L1245" s="617"/>
      <c r="Q1245" s="617"/>
      <c r="R1245" s="615"/>
      <c r="AA1245" s="618"/>
      <c r="AB1245" s="167"/>
      <c r="AD1245" s="618"/>
      <c r="AE1245" s="167"/>
      <c r="AU1245" s="618"/>
      <c r="AW1245" s="230"/>
      <c r="BB1245" s="619"/>
      <c r="BC1245" s="619"/>
    </row>
    <row r="1246" spans="8:55" s="616" customFormat="1">
      <c r="H1246" s="230"/>
      <c r="J1246" s="617"/>
      <c r="L1246" s="617"/>
      <c r="Q1246" s="617"/>
      <c r="R1246" s="615"/>
      <c r="AA1246" s="618"/>
      <c r="AB1246" s="167"/>
      <c r="AD1246" s="618"/>
      <c r="AE1246" s="167"/>
      <c r="AU1246" s="618"/>
      <c r="AW1246" s="230"/>
      <c r="BB1246" s="619"/>
      <c r="BC1246" s="619"/>
    </row>
    <row r="1247" spans="8:55" s="616" customFormat="1">
      <c r="H1247" s="230"/>
      <c r="J1247" s="617"/>
      <c r="L1247" s="617"/>
      <c r="Q1247" s="617"/>
      <c r="R1247" s="615"/>
      <c r="AA1247" s="618"/>
      <c r="AB1247" s="167"/>
      <c r="AD1247" s="618"/>
      <c r="AE1247" s="167"/>
      <c r="AU1247" s="618"/>
      <c r="AW1247" s="230"/>
      <c r="BB1247" s="619"/>
      <c r="BC1247" s="619"/>
    </row>
    <row r="1248" spans="8:55" s="616" customFormat="1">
      <c r="H1248" s="230"/>
      <c r="J1248" s="617"/>
      <c r="L1248" s="617"/>
      <c r="Q1248" s="617"/>
      <c r="R1248" s="615"/>
      <c r="AA1248" s="618"/>
      <c r="AB1248" s="167"/>
      <c r="AD1248" s="618"/>
      <c r="AE1248" s="167"/>
      <c r="AU1248" s="618"/>
      <c r="AW1248" s="230"/>
      <c r="BB1248" s="619"/>
      <c r="BC1248" s="619"/>
    </row>
    <row r="1249" spans="8:55" s="616" customFormat="1">
      <c r="H1249" s="230"/>
      <c r="J1249" s="617"/>
      <c r="L1249" s="617"/>
      <c r="Q1249" s="617"/>
      <c r="R1249" s="615"/>
      <c r="AA1249" s="618"/>
      <c r="AB1249" s="167"/>
      <c r="AD1249" s="618"/>
      <c r="AE1249" s="167"/>
      <c r="AU1249" s="618"/>
      <c r="AW1249" s="230"/>
      <c r="BB1249" s="619"/>
      <c r="BC1249" s="619"/>
    </row>
    <row r="1250" spans="8:55" s="616" customFormat="1">
      <c r="H1250" s="230"/>
      <c r="J1250" s="617"/>
      <c r="L1250" s="617"/>
      <c r="Q1250" s="617"/>
      <c r="R1250" s="615"/>
      <c r="AA1250" s="618"/>
      <c r="AB1250" s="167"/>
      <c r="AD1250" s="618"/>
      <c r="AE1250" s="167"/>
      <c r="AU1250" s="618"/>
      <c r="AW1250" s="230"/>
      <c r="BB1250" s="619"/>
      <c r="BC1250" s="619"/>
    </row>
    <row r="1251" spans="8:55" s="616" customFormat="1">
      <c r="H1251" s="230"/>
      <c r="J1251" s="617"/>
      <c r="L1251" s="617"/>
      <c r="Q1251" s="617"/>
      <c r="R1251" s="615"/>
      <c r="AA1251" s="618"/>
      <c r="AB1251" s="167"/>
      <c r="AD1251" s="618"/>
      <c r="AE1251" s="167"/>
      <c r="AU1251" s="618"/>
      <c r="AW1251" s="230"/>
      <c r="BB1251" s="619"/>
      <c r="BC1251" s="619"/>
    </row>
    <row r="1252" spans="8:55" s="616" customFormat="1">
      <c r="H1252" s="230"/>
      <c r="J1252" s="617"/>
      <c r="L1252" s="617"/>
      <c r="Q1252" s="617"/>
      <c r="R1252" s="615"/>
      <c r="AA1252" s="618"/>
      <c r="AB1252" s="167"/>
      <c r="AD1252" s="618"/>
      <c r="AE1252" s="167"/>
      <c r="AU1252" s="618"/>
      <c r="AW1252" s="230"/>
      <c r="BB1252" s="619"/>
      <c r="BC1252" s="619"/>
    </row>
    <row r="1253" spans="8:55" s="616" customFormat="1">
      <c r="H1253" s="230"/>
      <c r="J1253" s="617"/>
      <c r="L1253" s="617"/>
      <c r="Q1253" s="617"/>
      <c r="R1253" s="615"/>
      <c r="AA1253" s="618"/>
      <c r="AB1253" s="167"/>
      <c r="AD1253" s="618"/>
      <c r="AE1253" s="167"/>
      <c r="AU1253" s="618"/>
      <c r="AW1253" s="230"/>
      <c r="BB1253" s="619"/>
      <c r="BC1253" s="619"/>
    </row>
    <row r="1254" spans="8:55" s="616" customFormat="1">
      <c r="H1254" s="230"/>
      <c r="J1254" s="617"/>
      <c r="L1254" s="617"/>
      <c r="Q1254" s="617"/>
      <c r="R1254" s="615"/>
      <c r="AA1254" s="618"/>
      <c r="AB1254" s="167"/>
      <c r="AD1254" s="618"/>
      <c r="AE1254" s="167"/>
      <c r="AU1254" s="618"/>
      <c r="AW1254" s="230"/>
      <c r="BB1254" s="619"/>
      <c r="BC1254" s="619"/>
    </row>
    <row r="1255" spans="8:55" s="616" customFormat="1">
      <c r="H1255" s="230"/>
      <c r="J1255" s="617"/>
      <c r="L1255" s="617"/>
      <c r="Q1255" s="617"/>
      <c r="R1255" s="615"/>
      <c r="AA1255" s="618"/>
      <c r="AB1255" s="167"/>
      <c r="AD1255" s="618"/>
      <c r="AE1255" s="167"/>
      <c r="AU1255" s="618"/>
      <c r="AW1255" s="230"/>
      <c r="BB1255" s="619"/>
      <c r="BC1255" s="619"/>
    </row>
    <row r="1256" spans="8:55" s="616" customFormat="1">
      <c r="H1256" s="230"/>
      <c r="J1256" s="617"/>
      <c r="L1256" s="617"/>
      <c r="Q1256" s="617"/>
      <c r="R1256" s="615"/>
      <c r="AA1256" s="618"/>
      <c r="AB1256" s="167"/>
      <c r="AD1256" s="618"/>
      <c r="AE1256" s="167"/>
      <c r="AU1256" s="618"/>
      <c r="AW1256" s="230"/>
      <c r="BB1256" s="619"/>
      <c r="BC1256" s="619"/>
    </row>
    <row r="1257" spans="8:55" s="616" customFormat="1">
      <c r="H1257" s="230"/>
      <c r="J1257" s="617"/>
      <c r="L1257" s="617"/>
      <c r="Q1257" s="617"/>
      <c r="R1257" s="615"/>
      <c r="AA1257" s="618"/>
      <c r="AB1257" s="167"/>
      <c r="AD1257" s="618"/>
      <c r="AE1257" s="167"/>
      <c r="AU1257" s="618"/>
      <c r="AW1257" s="230"/>
      <c r="BB1257" s="619"/>
      <c r="BC1257" s="619"/>
    </row>
    <row r="1258" spans="8:55" s="616" customFormat="1">
      <c r="H1258" s="230"/>
      <c r="J1258" s="617"/>
      <c r="L1258" s="617"/>
      <c r="Q1258" s="617"/>
      <c r="R1258" s="615"/>
      <c r="AA1258" s="618"/>
      <c r="AB1258" s="167"/>
      <c r="AD1258" s="618"/>
      <c r="AE1258" s="167"/>
      <c r="AU1258" s="618"/>
      <c r="AW1258" s="230"/>
      <c r="BB1258" s="619"/>
      <c r="BC1258" s="619"/>
    </row>
    <row r="1259" spans="8:55" s="616" customFormat="1">
      <c r="H1259" s="230"/>
      <c r="J1259" s="617"/>
      <c r="L1259" s="617"/>
      <c r="Q1259" s="617"/>
      <c r="R1259" s="615"/>
      <c r="AA1259" s="618"/>
      <c r="AB1259" s="167"/>
      <c r="AD1259" s="618"/>
      <c r="AE1259" s="167"/>
      <c r="AU1259" s="618"/>
      <c r="AW1259" s="230"/>
      <c r="BB1259" s="619"/>
      <c r="BC1259" s="619"/>
    </row>
    <row r="1260" spans="8:55" s="616" customFormat="1">
      <c r="H1260" s="230"/>
      <c r="J1260" s="617"/>
      <c r="L1260" s="617"/>
      <c r="Q1260" s="617"/>
      <c r="R1260" s="615"/>
      <c r="AA1260" s="618"/>
      <c r="AB1260" s="167"/>
      <c r="AD1260" s="618"/>
      <c r="AE1260" s="167"/>
      <c r="AU1260" s="618"/>
      <c r="AW1260" s="230"/>
      <c r="BB1260" s="619"/>
      <c r="BC1260" s="619"/>
    </row>
    <row r="1261" spans="8:55" s="616" customFormat="1">
      <c r="H1261" s="230"/>
      <c r="J1261" s="617"/>
      <c r="L1261" s="617"/>
      <c r="Q1261" s="617"/>
      <c r="R1261" s="615"/>
      <c r="AA1261" s="618"/>
      <c r="AB1261" s="167"/>
      <c r="AD1261" s="618"/>
      <c r="AE1261" s="167"/>
      <c r="AU1261" s="618"/>
      <c r="AW1261" s="230"/>
      <c r="BB1261" s="619"/>
      <c r="BC1261" s="619"/>
    </row>
    <row r="1262" spans="8:55" s="616" customFormat="1">
      <c r="H1262" s="230"/>
      <c r="J1262" s="617"/>
      <c r="L1262" s="617"/>
      <c r="Q1262" s="617"/>
      <c r="R1262" s="615"/>
      <c r="AA1262" s="618"/>
      <c r="AB1262" s="167"/>
      <c r="AD1262" s="618"/>
      <c r="AE1262" s="167"/>
      <c r="AU1262" s="618"/>
      <c r="AW1262" s="230"/>
      <c r="BB1262" s="619"/>
      <c r="BC1262" s="619"/>
    </row>
    <row r="1263" spans="8:55" s="616" customFormat="1">
      <c r="H1263" s="230"/>
      <c r="J1263" s="617"/>
      <c r="L1263" s="617"/>
      <c r="Q1263" s="617"/>
      <c r="R1263" s="615"/>
      <c r="AA1263" s="618"/>
      <c r="AB1263" s="167"/>
      <c r="AD1263" s="618"/>
      <c r="AE1263" s="167"/>
      <c r="AU1263" s="618"/>
      <c r="AW1263" s="230"/>
      <c r="BB1263" s="619"/>
      <c r="BC1263" s="619"/>
    </row>
    <row r="1264" spans="8:55" s="616" customFormat="1">
      <c r="H1264" s="230"/>
      <c r="J1264" s="617"/>
      <c r="L1264" s="617"/>
      <c r="Q1264" s="617"/>
      <c r="R1264" s="615"/>
      <c r="AA1264" s="618"/>
      <c r="AB1264" s="167"/>
      <c r="AD1264" s="618"/>
      <c r="AE1264" s="167"/>
      <c r="AU1264" s="618"/>
      <c r="AW1264" s="230"/>
      <c r="BB1264" s="619"/>
      <c r="BC1264" s="619"/>
    </row>
    <row r="1265" spans="8:55" s="616" customFormat="1">
      <c r="H1265" s="230"/>
      <c r="J1265" s="617"/>
      <c r="L1265" s="617"/>
      <c r="Q1265" s="617"/>
      <c r="R1265" s="615"/>
      <c r="AA1265" s="618"/>
      <c r="AB1265" s="167"/>
      <c r="AD1265" s="618"/>
      <c r="AE1265" s="167"/>
      <c r="AU1265" s="618"/>
      <c r="AW1265" s="230"/>
      <c r="BB1265" s="619"/>
      <c r="BC1265" s="619"/>
    </row>
    <row r="1266" spans="8:55" s="616" customFormat="1">
      <c r="H1266" s="230"/>
      <c r="J1266" s="617"/>
      <c r="L1266" s="617"/>
      <c r="Q1266" s="617"/>
      <c r="R1266" s="615"/>
      <c r="AA1266" s="618"/>
      <c r="AB1266" s="167"/>
      <c r="AD1266" s="618"/>
      <c r="AE1266" s="167"/>
      <c r="AU1266" s="618"/>
      <c r="AW1266" s="230"/>
      <c r="BB1266" s="619"/>
      <c r="BC1266" s="619"/>
    </row>
    <row r="1267" spans="8:55" s="616" customFormat="1">
      <c r="H1267" s="230"/>
      <c r="J1267" s="617"/>
      <c r="L1267" s="617"/>
      <c r="Q1267" s="617"/>
      <c r="R1267" s="615"/>
      <c r="AA1267" s="618"/>
      <c r="AB1267" s="167"/>
      <c r="AD1267" s="618"/>
      <c r="AE1267" s="167"/>
      <c r="AU1267" s="618"/>
      <c r="AW1267" s="230"/>
      <c r="BB1267" s="619"/>
      <c r="BC1267" s="619"/>
    </row>
    <row r="1268" spans="8:55" s="616" customFormat="1">
      <c r="H1268" s="230"/>
      <c r="J1268" s="617"/>
      <c r="L1268" s="617"/>
      <c r="Q1268" s="617"/>
      <c r="R1268" s="615"/>
      <c r="AA1268" s="618"/>
      <c r="AB1268" s="167"/>
      <c r="AD1268" s="618"/>
      <c r="AE1268" s="167"/>
      <c r="AU1268" s="618"/>
      <c r="AW1268" s="230"/>
      <c r="BB1268" s="619"/>
      <c r="BC1268" s="619"/>
    </row>
    <row r="1269" spans="8:55" s="616" customFormat="1">
      <c r="H1269" s="230"/>
      <c r="J1269" s="617"/>
      <c r="L1269" s="617"/>
      <c r="Q1269" s="617"/>
      <c r="R1269" s="615"/>
      <c r="AA1269" s="618"/>
      <c r="AB1269" s="167"/>
      <c r="AD1269" s="618"/>
      <c r="AE1269" s="167"/>
      <c r="AU1269" s="618"/>
      <c r="AW1269" s="230"/>
      <c r="BB1269" s="619"/>
      <c r="BC1269" s="619"/>
    </row>
    <row r="1270" spans="8:55" s="616" customFormat="1">
      <c r="H1270" s="230"/>
      <c r="J1270" s="617"/>
      <c r="L1270" s="617"/>
      <c r="Q1270" s="617"/>
      <c r="R1270" s="615"/>
      <c r="AA1270" s="618"/>
      <c r="AB1270" s="167"/>
      <c r="AD1270" s="618"/>
      <c r="AE1270" s="167"/>
      <c r="AU1270" s="618"/>
      <c r="AW1270" s="230"/>
      <c r="BB1270" s="619"/>
      <c r="BC1270" s="619"/>
    </row>
    <row r="1271" spans="8:55" s="616" customFormat="1">
      <c r="H1271" s="230"/>
      <c r="J1271" s="617"/>
      <c r="L1271" s="617"/>
      <c r="Q1271" s="617"/>
      <c r="R1271" s="615"/>
      <c r="AA1271" s="618"/>
      <c r="AB1271" s="167"/>
      <c r="AD1271" s="618"/>
      <c r="AE1271" s="167"/>
      <c r="AU1271" s="618"/>
      <c r="AW1271" s="230"/>
      <c r="BB1271" s="619"/>
      <c r="BC1271" s="619"/>
    </row>
    <row r="1272" spans="8:55" s="616" customFormat="1">
      <c r="H1272" s="230"/>
      <c r="J1272" s="617"/>
      <c r="L1272" s="617"/>
      <c r="Q1272" s="617"/>
      <c r="R1272" s="615"/>
      <c r="AA1272" s="618"/>
      <c r="AB1272" s="167"/>
      <c r="AD1272" s="618"/>
      <c r="AE1272" s="167"/>
      <c r="AU1272" s="618"/>
      <c r="AW1272" s="230"/>
      <c r="BB1272" s="619"/>
      <c r="BC1272" s="619"/>
    </row>
    <row r="1273" spans="8:55" s="616" customFormat="1">
      <c r="H1273" s="230"/>
      <c r="J1273" s="617"/>
      <c r="L1273" s="617"/>
      <c r="Q1273" s="617"/>
      <c r="R1273" s="615"/>
      <c r="AA1273" s="618"/>
      <c r="AB1273" s="167"/>
      <c r="AD1273" s="618"/>
      <c r="AE1273" s="167"/>
      <c r="AU1273" s="618"/>
      <c r="AW1273" s="230"/>
      <c r="BB1273" s="619"/>
      <c r="BC1273" s="619"/>
    </row>
    <row r="1274" spans="8:55" s="616" customFormat="1">
      <c r="H1274" s="230"/>
      <c r="J1274" s="617"/>
      <c r="L1274" s="617"/>
      <c r="Q1274" s="617"/>
      <c r="R1274" s="615"/>
      <c r="AA1274" s="618"/>
      <c r="AB1274" s="167"/>
      <c r="AD1274" s="618"/>
      <c r="AE1274" s="167"/>
      <c r="AU1274" s="618"/>
      <c r="AW1274" s="230"/>
      <c r="BB1274" s="619"/>
      <c r="BC1274" s="619"/>
    </row>
    <row r="1275" spans="8:55" s="616" customFormat="1">
      <c r="H1275" s="230"/>
      <c r="J1275" s="617"/>
      <c r="L1275" s="617"/>
      <c r="Q1275" s="617"/>
      <c r="R1275" s="615"/>
      <c r="AA1275" s="618"/>
      <c r="AB1275" s="167"/>
      <c r="AD1275" s="618"/>
      <c r="AE1275" s="167"/>
      <c r="AU1275" s="618"/>
      <c r="AW1275" s="230"/>
      <c r="BB1275" s="619"/>
      <c r="BC1275" s="619"/>
    </row>
    <row r="1276" spans="8:55" s="616" customFormat="1">
      <c r="H1276" s="230"/>
      <c r="J1276" s="617"/>
      <c r="L1276" s="617"/>
      <c r="Q1276" s="617"/>
      <c r="R1276" s="615"/>
      <c r="AA1276" s="618"/>
      <c r="AB1276" s="167"/>
      <c r="AD1276" s="618"/>
      <c r="AE1276" s="167"/>
      <c r="AU1276" s="618"/>
      <c r="AW1276" s="230"/>
      <c r="BB1276" s="619"/>
      <c r="BC1276" s="619"/>
    </row>
    <row r="1277" spans="8:55" s="616" customFormat="1">
      <c r="H1277" s="230"/>
      <c r="J1277" s="617"/>
      <c r="L1277" s="617"/>
      <c r="Q1277" s="617"/>
      <c r="R1277" s="615"/>
      <c r="AA1277" s="618"/>
      <c r="AB1277" s="167"/>
      <c r="AD1277" s="618"/>
      <c r="AE1277" s="167"/>
      <c r="AU1277" s="618"/>
      <c r="AW1277" s="230"/>
      <c r="BB1277" s="619"/>
      <c r="BC1277" s="619"/>
    </row>
    <row r="1278" spans="8:55" s="616" customFormat="1">
      <c r="H1278" s="230"/>
      <c r="J1278" s="617"/>
      <c r="L1278" s="617"/>
      <c r="Q1278" s="617"/>
      <c r="R1278" s="615"/>
      <c r="AA1278" s="618"/>
      <c r="AB1278" s="167"/>
      <c r="AD1278" s="618"/>
      <c r="AE1278" s="167"/>
      <c r="AU1278" s="618"/>
      <c r="AW1278" s="230"/>
      <c r="BB1278" s="619"/>
      <c r="BC1278" s="619"/>
    </row>
    <row r="1279" spans="8:55" s="616" customFormat="1">
      <c r="H1279" s="230"/>
      <c r="J1279" s="617"/>
      <c r="L1279" s="617"/>
      <c r="Q1279" s="617"/>
      <c r="R1279" s="615"/>
      <c r="AA1279" s="618"/>
      <c r="AB1279" s="167"/>
      <c r="AD1279" s="618"/>
      <c r="AE1279" s="167"/>
      <c r="AU1279" s="618"/>
      <c r="AW1279" s="230"/>
      <c r="BB1279" s="619"/>
      <c r="BC1279" s="619"/>
    </row>
    <row r="1280" spans="8:55" s="616" customFormat="1">
      <c r="H1280" s="230"/>
      <c r="J1280" s="617"/>
      <c r="L1280" s="617"/>
      <c r="Q1280" s="617"/>
      <c r="R1280" s="615"/>
      <c r="AA1280" s="618"/>
      <c r="AB1280" s="167"/>
      <c r="AD1280" s="618"/>
      <c r="AE1280" s="167"/>
      <c r="AU1280" s="618"/>
      <c r="AW1280" s="230"/>
      <c r="BB1280" s="619"/>
      <c r="BC1280" s="619"/>
    </row>
    <row r="1281" spans="8:55" s="616" customFormat="1">
      <c r="H1281" s="230"/>
      <c r="J1281" s="617"/>
      <c r="L1281" s="617"/>
      <c r="Q1281" s="617"/>
      <c r="R1281" s="615"/>
      <c r="AA1281" s="618"/>
      <c r="AB1281" s="167"/>
      <c r="AD1281" s="618"/>
      <c r="AE1281" s="167"/>
      <c r="AU1281" s="618"/>
      <c r="AW1281" s="230"/>
      <c r="BB1281" s="619"/>
      <c r="BC1281" s="619"/>
    </row>
    <row r="1282" spans="8:55" s="616" customFormat="1">
      <c r="H1282" s="230"/>
      <c r="J1282" s="617"/>
      <c r="L1282" s="617"/>
      <c r="Q1282" s="617"/>
      <c r="R1282" s="615"/>
      <c r="AA1282" s="618"/>
      <c r="AB1282" s="167"/>
      <c r="AD1282" s="618"/>
      <c r="AE1282" s="167"/>
      <c r="AU1282" s="618"/>
      <c r="AW1282" s="230"/>
      <c r="BB1282" s="619"/>
      <c r="BC1282" s="619"/>
    </row>
    <row r="1283" spans="8:55" s="616" customFormat="1">
      <c r="H1283" s="230"/>
      <c r="J1283" s="617"/>
      <c r="L1283" s="617"/>
      <c r="Q1283" s="617"/>
      <c r="R1283" s="615"/>
      <c r="AA1283" s="618"/>
      <c r="AB1283" s="167"/>
      <c r="AD1283" s="618"/>
      <c r="AE1283" s="167"/>
      <c r="AU1283" s="618"/>
      <c r="AW1283" s="230"/>
      <c r="BB1283" s="619"/>
      <c r="BC1283" s="619"/>
    </row>
    <row r="1284" spans="8:55" s="616" customFormat="1">
      <c r="H1284" s="230"/>
      <c r="J1284" s="617"/>
      <c r="L1284" s="617"/>
      <c r="Q1284" s="617"/>
      <c r="R1284" s="615"/>
      <c r="AA1284" s="618"/>
      <c r="AB1284" s="167"/>
      <c r="AD1284" s="618"/>
      <c r="AE1284" s="167"/>
      <c r="AU1284" s="618"/>
      <c r="AW1284" s="230"/>
      <c r="BB1284" s="619"/>
      <c r="BC1284" s="619"/>
    </row>
    <row r="1285" spans="8:55" s="616" customFormat="1">
      <c r="H1285" s="230"/>
      <c r="J1285" s="617"/>
      <c r="L1285" s="617"/>
      <c r="Q1285" s="617"/>
      <c r="R1285" s="615"/>
      <c r="AA1285" s="618"/>
      <c r="AB1285" s="167"/>
      <c r="AD1285" s="618"/>
      <c r="AE1285" s="167"/>
      <c r="AU1285" s="618"/>
      <c r="AW1285" s="230"/>
      <c r="BB1285" s="619"/>
      <c r="BC1285" s="619"/>
    </row>
    <row r="1286" spans="8:55" s="616" customFormat="1">
      <c r="H1286" s="230"/>
      <c r="J1286" s="617"/>
      <c r="L1286" s="617"/>
      <c r="Q1286" s="617"/>
      <c r="R1286" s="615"/>
      <c r="AA1286" s="618"/>
      <c r="AB1286" s="167"/>
      <c r="AD1286" s="618"/>
      <c r="AE1286" s="167"/>
      <c r="AU1286" s="618"/>
      <c r="AW1286" s="230"/>
      <c r="BB1286" s="619"/>
      <c r="BC1286" s="619"/>
    </row>
    <row r="1287" spans="8:55" s="616" customFormat="1">
      <c r="H1287" s="230"/>
      <c r="J1287" s="617"/>
      <c r="L1287" s="617"/>
      <c r="Q1287" s="617"/>
      <c r="R1287" s="615"/>
      <c r="AA1287" s="618"/>
      <c r="AB1287" s="167"/>
      <c r="AD1287" s="618"/>
      <c r="AE1287" s="167"/>
      <c r="AU1287" s="618"/>
      <c r="AW1287" s="230"/>
      <c r="BB1287" s="619"/>
      <c r="BC1287" s="619"/>
    </row>
    <row r="1288" spans="8:55" s="616" customFormat="1">
      <c r="H1288" s="230"/>
      <c r="J1288" s="617"/>
      <c r="L1288" s="617"/>
      <c r="Q1288" s="617"/>
      <c r="R1288" s="615"/>
      <c r="AA1288" s="618"/>
      <c r="AB1288" s="167"/>
      <c r="AD1288" s="618"/>
      <c r="AE1288" s="167"/>
      <c r="AU1288" s="618"/>
      <c r="AW1288" s="230"/>
      <c r="BB1288" s="619"/>
      <c r="BC1288" s="619"/>
    </row>
    <row r="1289" spans="8:55" s="616" customFormat="1">
      <c r="H1289" s="230"/>
      <c r="J1289" s="617"/>
      <c r="L1289" s="617"/>
      <c r="Q1289" s="617"/>
      <c r="R1289" s="615"/>
      <c r="AA1289" s="618"/>
      <c r="AB1289" s="167"/>
      <c r="AD1289" s="618"/>
      <c r="AE1289" s="167"/>
      <c r="AU1289" s="618"/>
      <c r="AW1289" s="230"/>
      <c r="BB1289" s="619"/>
      <c r="BC1289" s="619"/>
    </row>
    <row r="1290" spans="8:55" s="616" customFormat="1">
      <c r="H1290" s="230"/>
      <c r="J1290" s="617"/>
      <c r="L1290" s="617"/>
      <c r="Q1290" s="617"/>
      <c r="R1290" s="615"/>
      <c r="AA1290" s="618"/>
      <c r="AB1290" s="167"/>
      <c r="AD1290" s="618"/>
      <c r="AE1290" s="167"/>
      <c r="AU1290" s="618"/>
      <c r="AW1290" s="230"/>
      <c r="BB1290" s="619"/>
      <c r="BC1290" s="619"/>
    </row>
    <row r="1291" spans="8:55" s="616" customFormat="1">
      <c r="H1291" s="230"/>
      <c r="J1291" s="617"/>
      <c r="L1291" s="617"/>
      <c r="Q1291" s="617"/>
      <c r="R1291" s="615"/>
      <c r="AA1291" s="618"/>
      <c r="AB1291" s="167"/>
      <c r="AD1291" s="618"/>
      <c r="AE1291" s="167"/>
      <c r="AU1291" s="618"/>
      <c r="AW1291" s="230"/>
      <c r="BB1291" s="619"/>
      <c r="BC1291" s="619"/>
    </row>
    <row r="1292" spans="8:55" s="616" customFormat="1">
      <c r="H1292" s="230"/>
      <c r="J1292" s="617"/>
      <c r="L1292" s="617"/>
      <c r="Q1292" s="617"/>
      <c r="R1292" s="615"/>
      <c r="AA1292" s="618"/>
      <c r="AB1292" s="167"/>
      <c r="AD1292" s="618"/>
      <c r="AE1292" s="167"/>
      <c r="AU1292" s="618"/>
      <c r="AW1292" s="230"/>
      <c r="BB1292" s="619"/>
      <c r="BC1292" s="619"/>
    </row>
    <row r="1293" spans="8:55" s="616" customFormat="1">
      <c r="H1293" s="230"/>
      <c r="J1293" s="617"/>
      <c r="L1293" s="617"/>
      <c r="Q1293" s="617"/>
      <c r="R1293" s="615"/>
      <c r="AA1293" s="618"/>
      <c r="AB1293" s="167"/>
      <c r="AD1293" s="618"/>
      <c r="AE1293" s="167"/>
      <c r="AU1293" s="618"/>
      <c r="AW1293" s="230"/>
      <c r="BB1293" s="619"/>
      <c r="BC1293" s="619"/>
    </row>
    <row r="1294" spans="8:55" s="616" customFormat="1">
      <c r="H1294" s="230"/>
      <c r="J1294" s="617"/>
      <c r="L1294" s="617"/>
      <c r="Q1294" s="617"/>
      <c r="R1294" s="615"/>
      <c r="AA1294" s="618"/>
      <c r="AB1294" s="167"/>
      <c r="AD1294" s="618"/>
      <c r="AE1294" s="167"/>
      <c r="AU1294" s="618"/>
      <c r="AW1294" s="230"/>
      <c r="BB1294" s="619"/>
      <c r="BC1294" s="619"/>
    </row>
    <row r="1295" spans="8:55" s="616" customFormat="1">
      <c r="H1295" s="230"/>
      <c r="J1295" s="617"/>
      <c r="L1295" s="617"/>
      <c r="Q1295" s="617"/>
      <c r="R1295" s="615"/>
      <c r="AA1295" s="618"/>
      <c r="AB1295" s="167"/>
      <c r="AD1295" s="618"/>
      <c r="AE1295" s="167"/>
      <c r="AU1295" s="618"/>
      <c r="AW1295" s="230"/>
      <c r="BB1295" s="619"/>
      <c r="BC1295" s="619"/>
    </row>
    <row r="1296" spans="8:55" s="616" customFormat="1">
      <c r="H1296" s="230"/>
      <c r="J1296" s="617"/>
      <c r="L1296" s="617"/>
      <c r="Q1296" s="617"/>
      <c r="R1296" s="615"/>
      <c r="AA1296" s="618"/>
      <c r="AB1296" s="167"/>
      <c r="AD1296" s="618"/>
      <c r="AE1296" s="167"/>
      <c r="AU1296" s="618"/>
      <c r="AW1296" s="230"/>
      <c r="BB1296" s="619"/>
      <c r="BC1296" s="619"/>
    </row>
    <row r="1297" spans="8:55" s="616" customFormat="1">
      <c r="H1297" s="230"/>
      <c r="J1297" s="617"/>
      <c r="L1297" s="617"/>
      <c r="Q1297" s="617"/>
      <c r="R1297" s="615"/>
      <c r="AA1297" s="618"/>
      <c r="AB1297" s="167"/>
      <c r="AD1297" s="618"/>
      <c r="AE1297" s="167"/>
      <c r="AU1297" s="618"/>
      <c r="AW1297" s="230"/>
      <c r="BB1297" s="619"/>
      <c r="BC1297" s="619"/>
    </row>
    <row r="1298" spans="8:55" s="616" customFormat="1">
      <c r="H1298" s="230"/>
      <c r="J1298" s="617"/>
      <c r="L1298" s="617"/>
      <c r="Q1298" s="617"/>
      <c r="R1298" s="615"/>
      <c r="AA1298" s="618"/>
      <c r="AB1298" s="167"/>
      <c r="AD1298" s="618"/>
      <c r="AE1298" s="167"/>
      <c r="AU1298" s="618"/>
      <c r="AW1298" s="230"/>
      <c r="BB1298" s="619"/>
      <c r="BC1298" s="619"/>
    </row>
    <row r="1299" spans="8:55" s="616" customFormat="1">
      <c r="H1299" s="230"/>
      <c r="J1299" s="617"/>
      <c r="L1299" s="617"/>
      <c r="Q1299" s="617"/>
      <c r="R1299" s="615"/>
      <c r="AA1299" s="618"/>
      <c r="AB1299" s="167"/>
      <c r="AD1299" s="618"/>
      <c r="AE1299" s="167"/>
      <c r="AU1299" s="618"/>
      <c r="AW1299" s="230"/>
      <c r="BB1299" s="619"/>
      <c r="BC1299" s="619"/>
    </row>
    <row r="1300" spans="8:55" s="616" customFormat="1">
      <c r="H1300" s="230"/>
      <c r="J1300" s="617"/>
      <c r="L1300" s="617"/>
      <c r="Q1300" s="617"/>
      <c r="R1300" s="615"/>
      <c r="AA1300" s="618"/>
      <c r="AB1300" s="167"/>
      <c r="AD1300" s="618"/>
      <c r="AE1300" s="167"/>
      <c r="AU1300" s="618"/>
      <c r="AW1300" s="230"/>
      <c r="BB1300" s="619"/>
      <c r="BC1300" s="619"/>
    </row>
    <row r="1301" spans="8:55" s="616" customFormat="1">
      <c r="H1301" s="230"/>
      <c r="J1301" s="617"/>
      <c r="L1301" s="617"/>
      <c r="Q1301" s="617"/>
      <c r="R1301" s="615"/>
      <c r="AA1301" s="618"/>
      <c r="AB1301" s="167"/>
      <c r="AD1301" s="618"/>
      <c r="AE1301" s="167"/>
      <c r="AU1301" s="618"/>
      <c r="AW1301" s="230"/>
      <c r="BB1301" s="619"/>
      <c r="BC1301" s="619"/>
    </row>
    <row r="1302" spans="8:55" s="616" customFormat="1">
      <c r="H1302" s="230"/>
      <c r="J1302" s="617"/>
      <c r="L1302" s="617"/>
      <c r="Q1302" s="617"/>
      <c r="R1302" s="615"/>
      <c r="AA1302" s="618"/>
      <c r="AB1302" s="167"/>
      <c r="AD1302" s="618"/>
      <c r="AE1302" s="167"/>
      <c r="AU1302" s="618"/>
      <c r="AW1302" s="230"/>
      <c r="BB1302" s="619"/>
      <c r="BC1302" s="619"/>
    </row>
    <row r="1303" spans="8:55" s="616" customFormat="1">
      <c r="H1303" s="230"/>
      <c r="J1303" s="617"/>
      <c r="L1303" s="617"/>
      <c r="Q1303" s="617"/>
      <c r="R1303" s="615"/>
      <c r="AA1303" s="618"/>
      <c r="AB1303" s="167"/>
      <c r="AD1303" s="618"/>
      <c r="AE1303" s="167"/>
      <c r="AU1303" s="618"/>
      <c r="AW1303" s="230"/>
      <c r="BB1303" s="619"/>
      <c r="BC1303" s="619"/>
    </row>
    <row r="1304" spans="8:55" s="616" customFormat="1">
      <c r="H1304" s="230"/>
      <c r="J1304" s="617"/>
      <c r="L1304" s="617"/>
      <c r="Q1304" s="617"/>
      <c r="R1304" s="615"/>
      <c r="AA1304" s="618"/>
      <c r="AB1304" s="167"/>
      <c r="AD1304" s="618"/>
      <c r="AE1304" s="167"/>
      <c r="AU1304" s="618"/>
      <c r="AW1304" s="230"/>
      <c r="BB1304" s="619"/>
      <c r="BC1304" s="619"/>
    </row>
    <row r="1305" spans="8:55" s="616" customFormat="1">
      <c r="H1305" s="230"/>
      <c r="J1305" s="617"/>
      <c r="L1305" s="617"/>
      <c r="Q1305" s="617"/>
      <c r="R1305" s="615"/>
      <c r="AA1305" s="618"/>
      <c r="AB1305" s="167"/>
      <c r="AD1305" s="618"/>
      <c r="AE1305" s="167"/>
      <c r="AU1305" s="618"/>
      <c r="AW1305" s="230"/>
      <c r="BB1305" s="619"/>
      <c r="BC1305" s="619"/>
    </row>
    <row r="1306" spans="8:55" s="616" customFormat="1">
      <c r="H1306" s="230"/>
      <c r="J1306" s="617"/>
      <c r="L1306" s="617"/>
      <c r="Q1306" s="617"/>
      <c r="R1306" s="615"/>
      <c r="AA1306" s="618"/>
      <c r="AB1306" s="167"/>
      <c r="AD1306" s="618"/>
      <c r="AE1306" s="167"/>
      <c r="AU1306" s="618"/>
      <c r="AW1306" s="230"/>
      <c r="BB1306" s="619"/>
      <c r="BC1306" s="619"/>
    </row>
    <row r="1307" spans="8:55" s="616" customFormat="1">
      <c r="H1307" s="230"/>
      <c r="J1307" s="617"/>
      <c r="L1307" s="617"/>
      <c r="Q1307" s="617"/>
      <c r="R1307" s="615"/>
      <c r="AA1307" s="618"/>
      <c r="AB1307" s="167"/>
      <c r="AD1307" s="618"/>
      <c r="AE1307" s="167"/>
      <c r="AU1307" s="618"/>
      <c r="AW1307" s="230"/>
      <c r="BB1307" s="619"/>
      <c r="BC1307" s="619"/>
    </row>
    <row r="1308" spans="8:55" s="616" customFormat="1">
      <c r="H1308" s="230"/>
      <c r="J1308" s="617"/>
      <c r="L1308" s="617"/>
      <c r="Q1308" s="617"/>
      <c r="R1308" s="615"/>
      <c r="AA1308" s="618"/>
      <c r="AB1308" s="167"/>
      <c r="AD1308" s="618"/>
      <c r="AE1308" s="167"/>
      <c r="AU1308" s="618"/>
      <c r="AW1308" s="230"/>
      <c r="BB1308" s="619"/>
      <c r="BC1308" s="619"/>
    </row>
    <row r="1309" spans="8:55" s="616" customFormat="1">
      <c r="H1309" s="230"/>
      <c r="J1309" s="617"/>
      <c r="L1309" s="617"/>
      <c r="Q1309" s="617"/>
      <c r="R1309" s="615"/>
      <c r="AA1309" s="618"/>
      <c r="AB1309" s="167"/>
      <c r="AD1309" s="618"/>
      <c r="AE1309" s="167"/>
      <c r="AU1309" s="618"/>
      <c r="AW1309" s="230"/>
      <c r="BB1309" s="619"/>
      <c r="BC1309" s="619"/>
    </row>
    <row r="1310" spans="8:55" s="616" customFormat="1">
      <c r="H1310" s="230"/>
      <c r="J1310" s="617"/>
      <c r="L1310" s="617"/>
      <c r="Q1310" s="617"/>
      <c r="R1310" s="615"/>
      <c r="AA1310" s="618"/>
      <c r="AB1310" s="167"/>
      <c r="AD1310" s="618"/>
      <c r="AE1310" s="167"/>
      <c r="AU1310" s="618"/>
      <c r="AW1310" s="230"/>
      <c r="BB1310" s="619"/>
      <c r="BC1310" s="619"/>
    </row>
    <row r="1311" spans="8:55" s="616" customFormat="1">
      <c r="H1311" s="230"/>
      <c r="J1311" s="617"/>
      <c r="L1311" s="617"/>
      <c r="Q1311" s="617"/>
      <c r="R1311" s="615"/>
      <c r="AA1311" s="618"/>
      <c r="AB1311" s="167"/>
      <c r="AD1311" s="618"/>
      <c r="AE1311" s="167"/>
      <c r="AU1311" s="618"/>
      <c r="AW1311" s="230"/>
      <c r="BB1311" s="619"/>
      <c r="BC1311" s="619"/>
    </row>
    <row r="1312" spans="8:55" s="616" customFormat="1">
      <c r="H1312" s="230"/>
      <c r="J1312" s="617"/>
      <c r="L1312" s="617"/>
      <c r="Q1312" s="617"/>
      <c r="R1312" s="615"/>
      <c r="AA1312" s="618"/>
      <c r="AB1312" s="167"/>
      <c r="AD1312" s="618"/>
      <c r="AE1312" s="167"/>
      <c r="AU1312" s="618"/>
      <c r="AW1312" s="230"/>
      <c r="BB1312" s="619"/>
      <c r="BC1312" s="619"/>
    </row>
    <row r="1313" spans="8:55" s="616" customFormat="1">
      <c r="H1313" s="230"/>
      <c r="J1313" s="617"/>
      <c r="L1313" s="617"/>
      <c r="Q1313" s="617"/>
      <c r="R1313" s="615"/>
      <c r="AA1313" s="618"/>
      <c r="AB1313" s="167"/>
      <c r="AD1313" s="618"/>
      <c r="AE1313" s="167"/>
      <c r="AU1313" s="618"/>
      <c r="AW1313" s="230"/>
      <c r="BB1313" s="619"/>
      <c r="BC1313" s="619"/>
    </row>
    <row r="1314" spans="8:55" s="616" customFormat="1">
      <c r="H1314" s="230"/>
      <c r="J1314" s="617"/>
      <c r="L1314" s="617"/>
      <c r="Q1314" s="617"/>
      <c r="R1314" s="615"/>
      <c r="AA1314" s="618"/>
      <c r="AB1314" s="167"/>
      <c r="AD1314" s="618"/>
      <c r="AE1314" s="167"/>
      <c r="AU1314" s="618"/>
      <c r="AW1314" s="230"/>
      <c r="BB1314" s="619"/>
      <c r="BC1314" s="619"/>
    </row>
    <row r="1315" spans="8:55" s="616" customFormat="1">
      <c r="H1315" s="230"/>
      <c r="J1315" s="617"/>
      <c r="L1315" s="617"/>
      <c r="Q1315" s="617"/>
      <c r="R1315" s="615"/>
      <c r="AA1315" s="618"/>
      <c r="AB1315" s="167"/>
      <c r="AD1315" s="618"/>
      <c r="AE1315" s="167"/>
      <c r="AU1315" s="618"/>
      <c r="AW1315" s="230"/>
      <c r="BB1315" s="619"/>
      <c r="BC1315" s="619"/>
    </row>
    <row r="1316" spans="8:55" s="616" customFormat="1">
      <c r="H1316" s="230"/>
      <c r="J1316" s="617"/>
      <c r="L1316" s="617"/>
      <c r="Q1316" s="617"/>
      <c r="R1316" s="615"/>
      <c r="AA1316" s="618"/>
      <c r="AB1316" s="167"/>
      <c r="AD1316" s="618"/>
      <c r="AE1316" s="167"/>
      <c r="AU1316" s="618"/>
      <c r="AW1316" s="230"/>
      <c r="BB1316" s="619"/>
      <c r="BC1316" s="619"/>
    </row>
    <row r="1317" spans="8:55" s="616" customFormat="1">
      <c r="H1317" s="230"/>
      <c r="J1317" s="617"/>
      <c r="L1317" s="617"/>
      <c r="Q1317" s="617"/>
      <c r="R1317" s="615"/>
      <c r="AA1317" s="618"/>
      <c r="AB1317" s="167"/>
      <c r="AD1317" s="618"/>
      <c r="AE1317" s="167"/>
      <c r="AU1317" s="618"/>
      <c r="AW1317" s="230"/>
      <c r="BB1317" s="619"/>
      <c r="BC1317" s="619"/>
    </row>
    <row r="1318" spans="8:55" s="616" customFormat="1">
      <c r="H1318" s="230"/>
      <c r="J1318" s="617"/>
      <c r="L1318" s="617"/>
      <c r="Q1318" s="617"/>
      <c r="R1318" s="615"/>
      <c r="AA1318" s="618"/>
      <c r="AB1318" s="167"/>
      <c r="AD1318" s="618"/>
      <c r="AE1318" s="167"/>
      <c r="AU1318" s="618"/>
      <c r="AW1318" s="230"/>
      <c r="BB1318" s="619"/>
      <c r="BC1318" s="619"/>
    </row>
    <row r="1319" spans="8:55" s="616" customFormat="1">
      <c r="H1319" s="230"/>
      <c r="J1319" s="617"/>
      <c r="L1319" s="617"/>
      <c r="Q1319" s="617"/>
      <c r="R1319" s="615"/>
      <c r="AA1319" s="618"/>
      <c r="AB1319" s="167"/>
      <c r="AD1319" s="618"/>
      <c r="AE1319" s="167"/>
      <c r="AU1319" s="618"/>
      <c r="AW1319" s="230"/>
      <c r="BB1319" s="619"/>
      <c r="BC1319" s="619"/>
    </row>
    <row r="1320" spans="8:55" s="616" customFormat="1">
      <c r="H1320" s="230"/>
      <c r="J1320" s="617"/>
      <c r="L1320" s="617"/>
      <c r="Q1320" s="617"/>
      <c r="R1320" s="615"/>
      <c r="AA1320" s="618"/>
      <c r="AB1320" s="167"/>
      <c r="AD1320" s="618"/>
      <c r="AE1320" s="167"/>
      <c r="AU1320" s="618"/>
      <c r="AW1320" s="230"/>
      <c r="BB1320" s="619"/>
      <c r="BC1320" s="619"/>
    </row>
    <row r="1321" spans="8:55" s="616" customFormat="1">
      <c r="H1321" s="230"/>
      <c r="J1321" s="617"/>
      <c r="L1321" s="617"/>
      <c r="Q1321" s="617"/>
      <c r="R1321" s="615"/>
      <c r="AA1321" s="618"/>
      <c r="AB1321" s="167"/>
      <c r="AD1321" s="618"/>
      <c r="AE1321" s="167"/>
      <c r="AU1321" s="618"/>
      <c r="AW1321" s="230"/>
      <c r="BB1321" s="619"/>
      <c r="BC1321" s="619"/>
    </row>
    <row r="1322" spans="8:55" s="616" customFormat="1">
      <c r="H1322" s="230"/>
      <c r="J1322" s="617"/>
      <c r="L1322" s="617"/>
      <c r="Q1322" s="617"/>
      <c r="R1322" s="615"/>
      <c r="AA1322" s="618"/>
      <c r="AB1322" s="167"/>
      <c r="AD1322" s="618"/>
      <c r="AE1322" s="167"/>
      <c r="AU1322" s="618"/>
      <c r="AW1322" s="230"/>
      <c r="BB1322" s="619"/>
      <c r="BC1322" s="619"/>
    </row>
    <row r="1323" spans="8:55" s="616" customFormat="1">
      <c r="H1323" s="230"/>
      <c r="J1323" s="617"/>
      <c r="L1323" s="617"/>
      <c r="Q1323" s="617"/>
      <c r="R1323" s="615"/>
      <c r="AA1323" s="618"/>
      <c r="AB1323" s="167"/>
      <c r="AD1323" s="618"/>
      <c r="AE1323" s="167"/>
      <c r="AU1323" s="618"/>
      <c r="AW1323" s="230"/>
      <c r="BB1323" s="619"/>
      <c r="BC1323" s="619"/>
    </row>
    <row r="1324" spans="8:55" s="616" customFormat="1">
      <c r="H1324" s="230"/>
      <c r="J1324" s="617"/>
      <c r="L1324" s="617"/>
      <c r="Q1324" s="617"/>
      <c r="R1324" s="615"/>
      <c r="AA1324" s="618"/>
      <c r="AB1324" s="167"/>
      <c r="AD1324" s="618"/>
      <c r="AE1324" s="167"/>
      <c r="AU1324" s="618"/>
      <c r="AW1324" s="230"/>
      <c r="BB1324" s="619"/>
      <c r="BC1324" s="619"/>
    </row>
    <row r="1325" spans="8:55" s="616" customFormat="1">
      <c r="H1325" s="230"/>
      <c r="J1325" s="617"/>
      <c r="L1325" s="617"/>
      <c r="Q1325" s="617"/>
      <c r="R1325" s="615"/>
      <c r="AA1325" s="618"/>
      <c r="AB1325" s="167"/>
      <c r="AD1325" s="618"/>
      <c r="AE1325" s="167"/>
      <c r="AU1325" s="618"/>
      <c r="AW1325" s="230"/>
      <c r="BB1325" s="619"/>
      <c r="BC1325" s="619"/>
    </row>
    <row r="1326" spans="8:55" s="616" customFormat="1">
      <c r="H1326" s="230"/>
      <c r="J1326" s="617"/>
      <c r="L1326" s="617"/>
      <c r="Q1326" s="617"/>
      <c r="R1326" s="615"/>
      <c r="AA1326" s="618"/>
      <c r="AB1326" s="167"/>
      <c r="AD1326" s="618"/>
      <c r="AE1326" s="167"/>
      <c r="AU1326" s="618"/>
      <c r="AW1326" s="230"/>
      <c r="BB1326" s="619"/>
      <c r="BC1326" s="619"/>
    </row>
    <row r="1327" spans="8:55" s="616" customFormat="1">
      <c r="H1327" s="230"/>
      <c r="J1327" s="617"/>
      <c r="L1327" s="617"/>
      <c r="Q1327" s="617"/>
      <c r="R1327" s="615"/>
      <c r="AA1327" s="618"/>
      <c r="AB1327" s="167"/>
      <c r="AD1327" s="618"/>
      <c r="AE1327" s="167"/>
      <c r="AU1327" s="618"/>
      <c r="AW1327" s="230"/>
      <c r="BB1327" s="619"/>
      <c r="BC1327" s="619"/>
    </row>
    <row r="1328" spans="8:55" s="616" customFormat="1">
      <c r="H1328" s="230"/>
      <c r="J1328" s="617"/>
      <c r="L1328" s="617"/>
      <c r="Q1328" s="617"/>
      <c r="R1328" s="615"/>
      <c r="AA1328" s="618"/>
      <c r="AB1328" s="167"/>
      <c r="AD1328" s="618"/>
      <c r="AE1328" s="167"/>
      <c r="AU1328" s="618"/>
      <c r="AW1328" s="230"/>
      <c r="BB1328" s="619"/>
      <c r="BC1328" s="619"/>
    </row>
    <row r="1329" spans="8:55" s="616" customFormat="1">
      <c r="H1329" s="230"/>
      <c r="J1329" s="617"/>
      <c r="L1329" s="617"/>
      <c r="Q1329" s="617"/>
      <c r="R1329" s="615"/>
      <c r="AA1329" s="618"/>
      <c r="AB1329" s="167"/>
      <c r="AD1329" s="618"/>
      <c r="AE1329" s="167"/>
      <c r="AU1329" s="618"/>
      <c r="AW1329" s="230"/>
      <c r="BB1329" s="619"/>
      <c r="BC1329" s="619"/>
    </row>
    <row r="1330" spans="8:55" s="616" customFormat="1">
      <c r="H1330" s="230"/>
      <c r="J1330" s="617"/>
      <c r="L1330" s="617"/>
      <c r="Q1330" s="617"/>
      <c r="R1330" s="615"/>
      <c r="AA1330" s="618"/>
      <c r="AB1330" s="167"/>
      <c r="AD1330" s="618"/>
      <c r="AE1330" s="167"/>
      <c r="AU1330" s="618"/>
      <c r="AW1330" s="230"/>
      <c r="BB1330" s="619"/>
      <c r="BC1330" s="619"/>
    </row>
    <row r="1331" spans="8:55" s="616" customFormat="1">
      <c r="H1331" s="230"/>
      <c r="J1331" s="617"/>
      <c r="L1331" s="617"/>
      <c r="Q1331" s="617"/>
      <c r="R1331" s="615"/>
      <c r="AA1331" s="618"/>
      <c r="AB1331" s="167"/>
      <c r="AD1331" s="618"/>
      <c r="AE1331" s="167"/>
      <c r="AU1331" s="618"/>
      <c r="AW1331" s="230"/>
      <c r="BB1331" s="619"/>
      <c r="BC1331" s="619"/>
    </row>
    <row r="1332" spans="8:55" s="616" customFormat="1">
      <c r="H1332" s="230"/>
      <c r="J1332" s="617"/>
      <c r="L1332" s="617"/>
      <c r="Q1332" s="617"/>
      <c r="R1332" s="615"/>
      <c r="AA1332" s="618"/>
      <c r="AB1332" s="167"/>
      <c r="AD1332" s="618"/>
      <c r="AE1332" s="167"/>
      <c r="AU1332" s="618"/>
      <c r="AW1332" s="230"/>
      <c r="BB1332" s="619"/>
      <c r="BC1332" s="619"/>
    </row>
    <row r="1333" spans="8:55" s="616" customFormat="1">
      <c r="H1333" s="230"/>
      <c r="J1333" s="617"/>
      <c r="L1333" s="617"/>
      <c r="Q1333" s="617"/>
      <c r="R1333" s="615"/>
      <c r="AA1333" s="618"/>
      <c r="AB1333" s="167"/>
      <c r="AD1333" s="618"/>
      <c r="AE1333" s="167"/>
      <c r="AU1333" s="618"/>
      <c r="AW1333" s="230"/>
      <c r="BB1333" s="619"/>
      <c r="BC1333" s="619"/>
    </row>
    <row r="1334" spans="8:55" s="616" customFormat="1">
      <c r="H1334" s="230"/>
      <c r="J1334" s="617"/>
      <c r="L1334" s="617"/>
      <c r="Q1334" s="617"/>
      <c r="R1334" s="615"/>
      <c r="AA1334" s="618"/>
      <c r="AB1334" s="167"/>
      <c r="AD1334" s="618"/>
      <c r="AE1334" s="167"/>
      <c r="AU1334" s="618"/>
      <c r="AW1334" s="230"/>
      <c r="BB1334" s="619"/>
      <c r="BC1334" s="619"/>
    </row>
    <row r="1335" spans="8:55" s="616" customFormat="1">
      <c r="H1335" s="230"/>
      <c r="J1335" s="617"/>
      <c r="L1335" s="617"/>
      <c r="Q1335" s="617"/>
      <c r="R1335" s="615"/>
      <c r="AA1335" s="618"/>
      <c r="AB1335" s="167"/>
      <c r="AD1335" s="618"/>
      <c r="AE1335" s="167"/>
      <c r="AU1335" s="618"/>
      <c r="AW1335" s="230"/>
      <c r="BB1335" s="619"/>
      <c r="BC1335" s="619"/>
    </row>
    <row r="1336" spans="8:55" s="616" customFormat="1">
      <c r="H1336" s="230"/>
      <c r="J1336" s="617"/>
      <c r="L1336" s="617"/>
      <c r="Q1336" s="617"/>
      <c r="R1336" s="615"/>
      <c r="AA1336" s="618"/>
      <c r="AB1336" s="167"/>
      <c r="AD1336" s="618"/>
      <c r="AE1336" s="167"/>
      <c r="AU1336" s="618"/>
      <c r="AW1336" s="230"/>
      <c r="BB1336" s="619"/>
      <c r="BC1336" s="619"/>
    </row>
    <row r="1337" spans="8:55" s="616" customFormat="1">
      <c r="H1337" s="230"/>
      <c r="J1337" s="617"/>
      <c r="L1337" s="617"/>
      <c r="Q1337" s="617"/>
      <c r="R1337" s="615"/>
      <c r="AA1337" s="618"/>
      <c r="AB1337" s="167"/>
      <c r="AD1337" s="618"/>
      <c r="AE1337" s="167"/>
      <c r="AU1337" s="618"/>
      <c r="AW1337" s="230"/>
      <c r="BB1337" s="619"/>
      <c r="BC1337" s="619"/>
    </row>
    <row r="1338" spans="8:55" s="616" customFormat="1">
      <c r="H1338" s="230"/>
      <c r="J1338" s="617"/>
      <c r="L1338" s="617"/>
      <c r="Q1338" s="617"/>
      <c r="R1338" s="615"/>
      <c r="AA1338" s="618"/>
      <c r="AB1338" s="167"/>
      <c r="AD1338" s="618"/>
      <c r="AE1338" s="167"/>
      <c r="AU1338" s="618"/>
      <c r="AW1338" s="230"/>
      <c r="BB1338" s="619"/>
      <c r="BC1338" s="619"/>
    </row>
    <row r="1339" spans="8:55" s="616" customFormat="1">
      <c r="H1339" s="230"/>
      <c r="J1339" s="617"/>
      <c r="L1339" s="617"/>
      <c r="Q1339" s="617"/>
      <c r="R1339" s="615"/>
      <c r="AA1339" s="618"/>
      <c r="AB1339" s="167"/>
      <c r="AD1339" s="618"/>
      <c r="AE1339" s="167"/>
      <c r="AU1339" s="618"/>
      <c r="AW1339" s="230"/>
      <c r="BB1339" s="619"/>
      <c r="BC1339" s="619"/>
    </row>
    <row r="1340" spans="8:55" s="616" customFormat="1">
      <c r="H1340" s="230"/>
      <c r="J1340" s="617"/>
      <c r="L1340" s="617"/>
      <c r="Q1340" s="617"/>
      <c r="R1340" s="615"/>
      <c r="AA1340" s="618"/>
      <c r="AB1340" s="167"/>
      <c r="AD1340" s="618"/>
      <c r="AE1340" s="167"/>
      <c r="AU1340" s="618"/>
      <c r="AW1340" s="230"/>
      <c r="BB1340" s="619"/>
      <c r="BC1340" s="619"/>
    </row>
    <row r="1341" spans="8:55" s="616" customFormat="1">
      <c r="H1341" s="230"/>
      <c r="J1341" s="617"/>
      <c r="L1341" s="617"/>
      <c r="Q1341" s="617"/>
      <c r="R1341" s="615"/>
      <c r="AA1341" s="618"/>
      <c r="AB1341" s="167"/>
      <c r="AD1341" s="618"/>
      <c r="AE1341" s="167"/>
      <c r="AU1341" s="618"/>
      <c r="AW1341" s="230"/>
      <c r="BB1341" s="619"/>
      <c r="BC1341" s="619"/>
    </row>
    <row r="1342" spans="8:55" s="616" customFormat="1">
      <c r="H1342" s="230"/>
      <c r="J1342" s="617"/>
      <c r="L1342" s="617"/>
      <c r="Q1342" s="617"/>
      <c r="R1342" s="615"/>
      <c r="AA1342" s="618"/>
      <c r="AB1342" s="167"/>
      <c r="AD1342" s="618"/>
      <c r="AE1342" s="167"/>
      <c r="AU1342" s="618"/>
      <c r="AW1342" s="230"/>
      <c r="BB1342" s="619"/>
      <c r="BC1342" s="619"/>
    </row>
    <row r="1343" spans="8:55" s="616" customFormat="1">
      <c r="H1343" s="230"/>
      <c r="J1343" s="617"/>
      <c r="L1343" s="617"/>
      <c r="Q1343" s="617"/>
      <c r="R1343" s="615"/>
      <c r="AA1343" s="618"/>
      <c r="AB1343" s="167"/>
      <c r="AD1343" s="618"/>
      <c r="AE1343" s="167"/>
      <c r="AU1343" s="618"/>
      <c r="AW1343" s="230"/>
      <c r="BB1343" s="619"/>
      <c r="BC1343" s="619"/>
    </row>
    <row r="1344" spans="8:55" s="616" customFormat="1">
      <c r="H1344" s="230"/>
      <c r="J1344" s="617"/>
      <c r="L1344" s="617"/>
      <c r="Q1344" s="617"/>
      <c r="R1344" s="615"/>
      <c r="AA1344" s="618"/>
      <c r="AB1344" s="167"/>
      <c r="AD1344" s="618"/>
      <c r="AE1344" s="167"/>
      <c r="AU1344" s="618"/>
      <c r="AW1344" s="230"/>
      <c r="BB1344" s="619"/>
      <c r="BC1344" s="619"/>
    </row>
    <row r="1345" spans="8:55" s="616" customFormat="1">
      <c r="H1345" s="230"/>
      <c r="J1345" s="617"/>
      <c r="L1345" s="617"/>
      <c r="Q1345" s="617"/>
      <c r="R1345" s="615"/>
      <c r="AA1345" s="618"/>
      <c r="AB1345" s="167"/>
      <c r="AD1345" s="618"/>
      <c r="AE1345" s="167"/>
      <c r="AU1345" s="618"/>
      <c r="AW1345" s="230"/>
      <c r="BB1345" s="619"/>
      <c r="BC1345" s="619"/>
    </row>
    <row r="1346" spans="8:55" s="616" customFormat="1">
      <c r="H1346" s="230"/>
      <c r="J1346" s="617"/>
      <c r="L1346" s="617"/>
      <c r="Q1346" s="617"/>
      <c r="R1346" s="615"/>
      <c r="AA1346" s="618"/>
      <c r="AB1346" s="167"/>
      <c r="AD1346" s="618"/>
      <c r="AE1346" s="167"/>
      <c r="AU1346" s="618"/>
      <c r="AW1346" s="230"/>
      <c r="BB1346" s="619"/>
      <c r="BC1346" s="619"/>
    </row>
    <row r="1347" spans="8:55" s="616" customFormat="1">
      <c r="H1347" s="230"/>
      <c r="J1347" s="617"/>
      <c r="L1347" s="617"/>
      <c r="Q1347" s="617"/>
      <c r="R1347" s="615"/>
      <c r="AA1347" s="618"/>
      <c r="AB1347" s="167"/>
      <c r="AD1347" s="618"/>
      <c r="AE1347" s="167"/>
      <c r="AU1347" s="618"/>
      <c r="AW1347" s="230"/>
      <c r="BB1347" s="619"/>
      <c r="BC1347" s="619"/>
    </row>
    <row r="1348" spans="8:55" s="616" customFormat="1">
      <c r="H1348" s="230"/>
      <c r="J1348" s="617"/>
      <c r="L1348" s="617"/>
      <c r="Q1348" s="617"/>
      <c r="R1348" s="615"/>
      <c r="AA1348" s="618"/>
      <c r="AB1348" s="167"/>
      <c r="AD1348" s="618"/>
      <c r="AE1348" s="167"/>
      <c r="AU1348" s="618"/>
      <c r="AW1348" s="230"/>
      <c r="BB1348" s="619"/>
      <c r="BC1348" s="619"/>
    </row>
    <row r="1349" spans="8:55" s="616" customFormat="1">
      <c r="H1349" s="230"/>
      <c r="J1349" s="617"/>
      <c r="L1349" s="617"/>
      <c r="Q1349" s="617"/>
      <c r="R1349" s="615"/>
      <c r="AA1349" s="618"/>
      <c r="AB1349" s="167"/>
      <c r="AD1349" s="618"/>
      <c r="AE1349" s="167"/>
      <c r="AU1349" s="618"/>
      <c r="AW1349" s="230"/>
      <c r="BB1349" s="619"/>
      <c r="BC1349" s="619"/>
    </row>
    <row r="1350" spans="8:55" s="616" customFormat="1">
      <c r="H1350" s="230"/>
      <c r="J1350" s="617"/>
      <c r="L1350" s="617"/>
      <c r="Q1350" s="617"/>
      <c r="R1350" s="615"/>
      <c r="AA1350" s="618"/>
      <c r="AB1350" s="167"/>
      <c r="AD1350" s="618"/>
      <c r="AE1350" s="167"/>
      <c r="AU1350" s="618"/>
      <c r="AW1350" s="230"/>
      <c r="BB1350" s="619"/>
      <c r="BC1350" s="619"/>
    </row>
    <row r="1351" spans="8:55" s="616" customFormat="1">
      <c r="H1351" s="230"/>
      <c r="J1351" s="617"/>
      <c r="L1351" s="617"/>
      <c r="Q1351" s="617"/>
      <c r="R1351" s="615"/>
      <c r="AA1351" s="618"/>
      <c r="AB1351" s="167"/>
      <c r="AD1351" s="618"/>
      <c r="AE1351" s="167"/>
      <c r="AU1351" s="618"/>
      <c r="AW1351" s="230"/>
      <c r="BB1351" s="619"/>
      <c r="BC1351" s="619"/>
    </row>
    <row r="1352" spans="8:55" s="616" customFormat="1">
      <c r="H1352" s="230"/>
      <c r="J1352" s="617"/>
      <c r="L1352" s="617"/>
      <c r="Q1352" s="617"/>
      <c r="R1352" s="615"/>
      <c r="AA1352" s="618"/>
      <c r="AB1352" s="167"/>
      <c r="AD1352" s="618"/>
      <c r="AE1352" s="167"/>
      <c r="AU1352" s="618"/>
      <c r="AW1352" s="230"/>
      <c r="BB1352" s="619"/>
      <c r="BC1352" s="619"/>
    </row>
    <row r="1353" spans="8:55" s="616" customFormat="1">
      <c r="H1353" s="230"/>
      <c r="J1353" s="617"/>
      <c r="L1353" s="617"/>
      <c r="Q1353" s="617"/>
      <c r="R1353" s="615"/>
      <c r="AA1353" s="618"/>
      <c r="AB1353" s="167"/>
      <c r="AD1353" s="618"/>
      <c r="AE1353" s="167"/>
      <c r="AU1353" s="618"/>
      <c r="AW1353" s="230"/>
      <c r="BB1353" s="619"/>
      <c r="BC1353" s="619"/>
    </row>
    <row r="1354" spans="8:55" s="616" customFormat="1">
      <c r="H1354" s="230"/>
      <c r="J1354" s="617"/>
      <c r="L1354" s="617"/>
      <c r="Q1354" s="617"/>
      <c r="R1354" s="615"/>
      <c r="AA1354" s="618"/>
      <c r="AB1354" s="167"/>
      <c r="AD1354" s="618"/>
      <c r="AE1354" s="167"/>
      <c r="AU1354" s="618"/>
      <c r="AW1354" s="230"/>
      <c r="BB1354" s="619"/>
      <c r="BC1354" s="619"/>
    </row>
    <row r="1355" spans="8:55" s="616" customFormat="1">
      <c r="H1355" s="230"/>
      <c r="J1355" s="617"/>
      <c r="L1355" s="617"/>
      <c r="Q1355" s="617"/>
      <c r="R1355" s="615"/>
      <c r="AA1355" s="618"/>
      <c r="AB1355" s="167"/>
      <c r="AD1355" s="618"/>
      <c r="AE1355" s="167"/>
      <c r="AU1355" s="618"/>
      <c r="AW1355" s="230"/>
      <c r="BB1355" s="619"/>
      <c r="BC1355" s="619"/>
    </row>
    <row r="1356" spans="8:55" s="616" customFormat="1">
      <c r="H1356" s="230"/>
      <c r="J1356" s="617"/>
      <c r="L1356" s="617"/>
      <c r="Q1356" s="617"/>
      <c r="R1356" s="615"/>
      <c r="AA1356" s="618"/>
      <c r="AB1356" s="167"/>
      <c r="AD1356" s="618"/>
      <c r="AE1356" s="167"/>
      <c r="AU1356" s="618"/>
      <c r="AW1356" s="230"/>
      <c r="BB1356" s="619"/>
      <c r="BC1356" s="619"/>
    </row>
    <row r="1357" spans="8:55" s="616" customFormat="1">
      <c r="H1357" s="230"/>
      <c r="J1357" s="617"/>
      <c r="L1357" s="617"/>
      <c r="Q1357" s="617"/>
      <c r="R1357" s="615"/>
      <c r="AA1357" s="618"/>
      <c r="AB1357" s="167"/>
      <c r="AD1357" s="618"/>
      <c r="AE1357" s="167"/>
      <c r="AU1357" s="618"/>
      <c r="AW1357" s="230"/>
      <c r="BB1357" s="619"/>
      <c r="BC1357" s="619"/>
    </row>
    <row r="1358" spans="8:55" s="616" customFormat="1">
      <c r="H1358" s="230"/>
      <c r="J1358" s="617"/>
      <c r="L1358" s="617"/>
      <c r="Q1358" s="617"/>
      <c r="R1358" s="615"/>
      <c r="AA1358" s="618"/>
      <c r="AB1358" s="167"/>
      <c r="AD1358" s="618"/>
      <c r="AE1358" s="167"/>
      <c r="AU1358" s="618"/>
      <c r="AW1358" s="230"/>
      <c r="BB1358" s="619"/>
      <c r="BC1358" s="619"/>
    </row>
    <row r="1359" spans="8:55" s="616" customFormat="1">
      <c r="H1359" s="230"/>
      <c r="J1359" s="617"/>
      <c r="L1359" s="617"/>
      <c r="Q1359" s="617"/>
      <c r="R1359" s="615"/>
      <c r="AA1359" s="618"/>
      <c r="AB1359" s="167"/>
      <c r="AD1359" s="618"/>
      <c r="AE1359" s="167"/>
      <c r="AU1359" s="618"/>
      <c r="AW1359" s="230"/>
      <c r="BB1359" s="619"/>
      <c r="BC1359" s="619"/>
    </row>
    <row r="1360" spans="8:55" s="616" customFormat="1">
      <c r="H1360" s="230"/>
      <c r="J1360" s="617"/>
      <c r="L1360" s="617"/>
      <c r="Q1360" s="617"/>
      <c r="R1360" s="615"/>
      <c r="AA1360" s="618"/>
      <c r="AB1360" s="167"/>
      <c r="AD1360" s="618"/>
      <c r="AE1360" s="167"/>
      <c r="AU1360" s="618"/>
      <c r="AW1360" s="230"/>
      <c r="BB1360" s="619"/>
      <c r="BC1360" s="619"/>
    </row>
    <row r="1361" spans="8:55" s="616" customFormat="1">
      <c r="H1361" s="230"/>
      <c r="J1361" s="617"/>
      <c r="L1361" s="617"/>
      <c r="Q1361" s="617"/>
      <c r="R1361" s="615"/>
      <c r="AA1361" s="618"/>
      <c r="AB1361" s="167"/>
      <c r="AD1361" s="618"/>
      <c r="AE1361" s="167"/>
      <c r="AU1361" s="618"/>
      <c r="AW1361" s="230"/>
      <c r="BB1361" s="619"/>
      <c r="BC1361" s="619"/>
    </row>
    <row r="1362" spans="8:55" s="616" customFormat="1">
      <c r="H1362" s="230"/>
      <c r="J1362" s="617"/>
      <c r="L1362" s="617"/>
      <c r="Q1362" s="617"/>
      <c r="R1362" s="615"/>
      <c r="AA1362" s="618"/>
      <c r="AB1362" s="167"/>
      <c r="AD1362" s="618"/>
      <c r="AE1362" s="167"/>
      <c r="AU1362" s="618"/>
      <c r="AW1362" s="230"/>
      <c r="BB1362" s="619"/>
      <c r="BC1362" s="619"/>
    </row>
    <row r="1363" spans="8:55" s="616" customFormat="1">
      <c r="H1363" s="230"/>
      <c r="J1363" s="617"/>
      <c r="L1363" s="617"/>
      <c r="Q1363" s="617"/>
      <c r="R1363" s="615"/>
      <c r="AA1363" s="618"/>
      <c r="AB1363" s="167"/>
      <c r="AD1363" s="618"/>
      <c r="AE1363" s="167"/>
      <c r="AU1363" s="618"/>
      <c r="AW1363" s="230"/>
      <c r="BB1363" s="619"/>
      <c r="BC1363" s="619"/>
    </row>
    <row r="1364" spans="8:55" s="616" customFormat="1">
      <c r="H1364" s="230"/>
      <c r="J1364" s="617"/>
      <c r="L1364" s="617"/>
      <c r="Q1364" s="617"/>
      <c r="R1364" s="615"/>
      <c r="AA1364" s="618"/>
      <c r="AB1364" s="167"/>
      <c r="AD1364" s="618"/>
      <c r="AE1364" s="167"/>
      <c r="AU1364" s="618"/>
      <c r="AW1364" s="230"/>
      <c r="BB1364" s="619"/>
      <c r="BC1364" s="619"/>
    </row>
    <row r="1365" spans="8:55" s="616" customFormat="1">
      <c r="H1365" s="230"/>
      <c r="J1365" s="617"/>
      <c r="L1365" s="617"/>
      <c r="Q1365" s="617"/>
      <c r="R1365" s="615"/>
      <c r="AA1365" s="618"/>
      <c r="AB1365" s="167"/>
      <c r="AD1365" s="618"/>
      <c r="AE1365" s="167"/>
      <c r="AU1365" s="618"/>
      <c r="AW1365" s="230"/>
      <c r="BB1365" s="619"/>
      <c r="BC1365" s="619"/>
    </row>
    <row r="1366" spans="8:55" s="616" customFormat="1">
      <c r="H1366" s="230"/>
      <c r="J1366" s="617"/>
      <c r="L1366" s="617"/>
      <c r="Q1366" s="617"/>
      <c r="R1366" s="615"/>
      <c r="AA1366" s="618"/>
      <c r="AB1366" s="167"/>
      <c r="AD1366" s="618"/>
      <c r="AE1366" s="167"/>
      <c r="AU1366" s="618"/>
      <c r="AW1366" s="230"/>
      <c r="BB1366" s="619"/>
      <c r="BC1366" s="619"/>
    </row>
    <row r="1367" spans="8:55" s="616" customFormat="1">
      <c r="H1367" s="230"/>
      <c r="J1367" s="617"/>
      <c r="L1367" s="617"/>
      <c r="Q1367" s="617"/>
      <c r="R1367" s="615"/>
      <c r="AA1367" s="618"/>
      <c r="AB1367" s="167"/>
      <c r="AD1367" s="618"/>
      <c r="AE1367" s="167"/>
      <c r="AU1367" s="618"/>
      <c r="AW1367" s="230"/>
      <c r="BB1367" s="619"/>
      <c r="BC1367" s="619"/>
    </row>
    <row r="1368" spans="8:55" s="616" customFormat="1">
      <c r="H1368" s="230"/>
      <c r="J1368" s="617"/>
      <c r="L1368" s="617"/>
      <c r="Q1368" s="617"/>
      <c r="R1368" s="615"/>
      <c r="AA1368" s="618"/>
      <c r="AB1368" s="167"/>
      <c r="AD1368" s="618"/>
      <c r="AE1368" s="167"/>
      <c r="AU1368" s="618"/>
      <c r="AW1368" s="230"/>
      <c r="BB1368" s="619"/>
      <c r="BC1368" s="619"/>
    </row>
    <row r="1369" spans="8:55" s="616" customFormat="1">
      <c r="H1369" s="230"/>
      <c r="J1369" s="617"/>
      <c r="L1369" s="617"/>
      <c r="Q1369" s="617"/>
      <c r="R1369" s="615"/>
      <c r="AA1369" s="618"/>
      <c r="AB1369" s="167"/>
      <c r="AD1369" s="618"/>
      <c r="AE1369" s="167"/>
      <c r="AU1369" s="618"/>
      <c r="AW1369" s="230"/>
      <c r="BB1369" s="619"/>
      <c r="BC1369" s="619"/>
    </row>
    <row r="1370" spans="8:55" s="616" customFormat="1">
      <c r="H1370" s="230"/>
      <c r="J1370" s="617"/>
      <c r="L1370" s="617"/>
      <c r="Q1370" s="617"/>
      <c r="R1370" s="615"/>
      <c r="AA1370" s="618"/>
      <c r="AB1370" s="167"/>
      <c r="AD1370" s="618"/>
      <c r="AE1370" s="167"/>
      <c r="AU1370" s="618"/>
      <c r="AW1370" s="230"/>
      <c r="BB1370" s="619"/>
      <c r="BC1370" s="619"/>
    </row>
    <row r="1371" spans="8:55" s="616" customFormat="1">
      <c r="H1371" s="230"/>
      <c r="J1371" s="617"/>
      <c r="L1371" s="617"/>
      <c r="Q1371" s="617"/>
      <c r="R1371" s="615"/>
      <c r="AA1371" s="618"/>
      <c r="AB1371" s="167"/>
      <c r="AD1371" s="618"/>
      <c r="AE1371" s="167"/>
      <c r="AU1371" s="618"/>
      <c r="AW1371" s="230"/>
      <c r="BB1371" s="619"/>
      <c r="BC1371" s="619"/>
    </row>
    <row r="1372" spans="8:55" s="616" customFormat="1">
      <c r="H1372" s="230"/>
      <c r="J1372" s="617"/>
      <c r="L1372" s="617"/>
      <c r="Q1372" s="617"/>
      <c r="R1372" s="615"/>
      <c r="AA1372" s="618"/>
      <c r="AB1372" s="167"/>
      <c r="AD1372" s="618"/>
      <c r="AE1372" s="167"/>
      <c r="AU1372" s="618"/>
      <c r="AW1372" s="230"/>
      <c r="BB1372" s="619"/>
      <c r="BC1372" s="619"/>
    </row>
    <row r="1373" spans="8:55" s="616" customFormat="1">
      <c r="H1373" s="230"/>
      <c r="J1373" s="617"/>
      <c r="L1373" s="617"/>
      <c r="Q1373" s="617"/>
      <c r="R1373" s="615"/>
      <c r="AA1373" s="618"/>
      <c r="AB1373" s="167"/>
      <c r="AD1373" s="618"/>
      <c r="AE1373" s="167"/>
      <c r="AU1373" s="618"/>
      <c r="AW1373" s="230"/>
      <c r="BB1373" s="619"/>
      <c r="BC1373" s="619"/>
    </row>
    <row r="1374" spans="8:55" s="616" customFormat="1">
      <c r="H1374" s="230"/>
      <c r="J1374" s="617"/>
      <c r="L1374" s="617"/>
      <c r="Q1374" s="617"/>
      <c r="R1374" s="615"/>
      <c r="AA1374" s="618"/>
      <c r="AB1374" s="167"/>
      <c r="AD1374" s="618"/>
      <c r="AE1374" s="167"/>
      <c r="AU1374" s="618"/>
      <c r="AW1374" s="230"/>
      <c r="BB1374" s="619"/>
      <c r="BC1374" s="619"/>
    </row>
    <row r="1375" spans="8:55" s="616" customFormat="1">
      <c r="H1375" s="230"/>
      <c r="J1375" s="617"/>
      <c r="L1375" s="617"/>
      <c r="Q1375" s="617"/>
      <c r="R1375" s="615"/>
      <c r="AA1375" s="618"/>
      <c r="AB1375" s="167"/>
      <c r="AD1375" s="618"/>
      <c r="AE1375" s="167"/>
      <c r="AU1375" s="618"/>
      <c r="AW1375" s="230"/>
      <c r="BB1375" s="619"/>
      <c r="BC1375" s="619"/>
    </row>
    <row r="1376" spans="8:55" s="616" customFormat="1">
      <c r="H1376" s="230"/>
      <c r="J1376" s="617"/>
      <c r="L1376" s="617"/>
      <c r="Q1376" s="617"/>
      <c r="R1376" s="615"/>
      <c r="AA1376" s="618"/>
      <c r="AB1376" s="167"/>
      <c r="AD1376" s="618"/>
      <c r="AE1376" s="167"/>
      <c r="AU1376" s="618"/>
      <c r="AW1376" s="230"/>
      <c r="BB1376" s="619"/>
      <c r="BC1376" s="619"/>
    </row>
    <row r="1377" spans="8:55" s="616" customFormat="1">
      <c r="H1377" s="230"/>
      <c r="J1377" s="617"/>
      <c r="L1377" s="617"/>
      <c r="Q1377" s="617"/>
      <c r="R1377" s="615"/>
      <c r="AA1377" s="618"/>
      <c r="AB1377" s="167"/>
      <c r="AD1377" s="618"/>
      <c r="AE1377" s="167"/>
      <c r="AU1377" s="618"/>
      <c r="AW1377" s="230"/>
      <c r="BB1377" s="619"/>
      <c r="BC1377" s="619"/>
    </row>
    <row r="1378" spans="8:55" s="616" customFormat="1">
      <c r="H1378" s="230"/>
      <c r="J1378" s="617"/>
      <c r="L1378" s="617"/>
      <c r="Q1378" s="617"/>
      <c r="R1378" s="615"/>
      <c r="AA1378" s="618"/>
      <c r="AB1378" s="167"/>
      <c r="AD1378" s="618"/>
      <c r="AE1378" s="167"/>
      <c r="AU1378" s="618"/>
      <c r="AW1378" s="230"/>
      <c r="BB1378" s="619"/>
      <c r="BC1378" s="619"/>
    </row>
    <row r="1379" spans="8:55" s="616" customFormat="1">
      <c r="H1379" s="230"/>
      <c r="J1379" s="617"/>
      <c r="L1379" s="617"/>
      <c r="Q1379" s="617"/>
      <c r="R1379" s="615"/>
      <c r="AA1379" s="618"/>
      <c r="AB1379" s="167"/>
      <c r="AD1379" s="618"/>
      <c r="AE1379" s="167"/>
      <c r="AU1379" s="618"/>
      <c r="AW1379" s="230"/>
      <c r="BB1379" s="619"/>
      <c r="BC1379" s="619"/>
    </row>
    <row r="1380" spans="8:55" s="616" customFormat="1">
      <c r="H1380" s="230"/>
      <c r="J1380" s="617"/>
      <c r="L1380" s="617"/>
      <c r="Q1380" s="617"/>
      <c r="R1380" s="615"/>
      <c r="AA1380" s="618"/>
      <c r="AB1380" s="167"/>
      <c r="AD1380" s="618"/>
      <c r="AE1380" s="167"/>
      <c r="AU1380" s="618"/>
      <c r="AW1380" s="230"/>
      <c r="BB1380" s="619"/>
      <c r="BC1380" s="619"/>
    </row>
    <row r="1381" spans="8:55" s="616" customFormat="1">
      <c r="H1381" s="230"/>
      <c r="J1381" s="617"/>
      <c r="L1381" s="617"/>
      <c r="Q1381" s="617"/>
      <c r="R1381" s="615"/>
      <c r="AA1381" s="618"/>
      <c r="AB1381" s="167"/>
      <c r="AD1381" s="618"/>
      <c r="AE1381" s="167"/>
      <c r="AU1381" s="618"/>
      <c r="AW1381" s="230"/>
      <c r="BB1381" s="619"/>
      <c r="BC1381" s="619"/>
    </row>
    <row r="1382" spans="8:55" s="616" customFormat="1">
      <c r="H1382" s="230"/>
      <c r="J1382" s="617"/>
      <c r="L1382" s="617"/>
      <c r="Q1382" s="617"/>
      <c r="R1382" s="615"/>
      <c r="AA1382" s="618"/>
      <c r="AB1382" s="167"/>
      <c r="AD1382" s="618"/>
      <c r="AE1382" s="167"/>
      <c r="AU1382" s="618"/>
      <c r="AW1382" s="230"/>
      <c r="BB1382" s="619"/>
      <c r="BC1382" s="619"/>
    </row>
    <row r="1383" spans="8:55" s="616" customFormat="1">
      <c r="H1383" s="230"/>
      <c r="J1383" s="617"/>
      <c r="L1383" s="617"/>
      <c r="Q1383" s="617"/>
      <c r="R1383" s="615"/>
      <c r="AA1383" s="618"/>
      <c r="AB1383" s="167"/>
      <c r="AD1383" s="618"/>
      <c r="AE1383" s="167"/>
      <c r="AU1383" s="618"/>
      <c r="AW1383" s="230"/>
      <c r="BB1383" s="619"/>
      <c r="BC1383" s="619"/>
    </row>
    <row r="1384" spans="8:55" s="616" customFormat="1">
      <c r="H1384" s="230"/>
      <c r="J1384" s="617"/>
      <c r="L1384" s="617"/>
      <c r="Q1384" s="617"/>
      <c r="R1384" s="615"/>
      <c r="AA1384" s="618"/>
      <c r="AB1384" s="167"/>
      <c r="AD1384" s="618"/>
      <c r="AE1384" s="167"/>
      <c r="AU1384" s="618"/>
      <c r="AW1384" s="230"/>
      <c r="BB1384" s="619"/>
      <c r="BC1384" s="619"/>
    </row>
    <row r="1385" spans="8:55" s="616" customFormat="1">
      <c r="H1385" s="230"/>
      <c r="J1385" s="617"/>
      <c r="L1385" s="617"/>
      <c r="Q1385" s="617"/>
      <c r="R1385" s="615"/>
      <c r="AA1385" s="618"/>
      <c r="AB1385" s="167"/>
      <c r="AD1385" s="618"/>
      <c r="AE1385" s="167"/>
      <c r="AU1385" s="618"/>
      <c r="AW1385" s="230"/>
      <c r="BB1385" s="619"/>
      <c r="BC1385" s="619"/>
    </row>
    <row r="1386" spans="8:55" s="616" customFormat="1">
      <c r="H1386" s="230"/>
      <c r="J1386" s="617"/>
      <c r="L1386" s="617"/>
      <c r="Q1386" s="617"/>
      <c r="R1386" s="615"/>
      <c r="AA1386" s="618"/>
      <c r="AB1386" s="167"/>
      <c r="AD1386" s="618"/>
      <c r="AE1386" s="167"/>
      <c r="AU1386" s="618"/>
      <c r="AW1386" s="230"/>
      <c r="BB1386" s="619"/>
      <c r="BC1386" s="619"/>
    </row>
    <row r="1387" spans="8:55" s="616" customFormat="1">
      <c r="H1387" s="230"/>
      <c r="J1387" s="617"/>
      <c r="L1387" s="617"/>
      <c r="Q1387" s="617"/>
      <c r="R1387" s="615"/>
      <c r="AA1387" s="618"/>
      <c r="AB1387" s="167"/>
      <c r="AD1387" s="618"/>
      <c r="AE1387" s="167"/>
      <c r="AU1387" s="618"/>
      <c r="AW1387" s="230"/>
      <c r="BB1387" s="619"/>
      <c r="BC1387" s="619"/>
    </row>
    <row r="1388" spans="8:55" s="616" customFormat="1">
      <c r="H1388" s="230"/>
      <c r="J1388" s="617"/>
      <c r="L1388" s="617"/>
      <c r="Q1388" s="617"/>
      <c r="R1388" s="615"/>
      <c r="AA1388" s="618"/>
      <c r="AB1388" s="167"/>
      <c r="AD1388" s="618"/>
      <c r="AE1388" s="167"/>
      <c r="AU1388" s="618"/>
      <c r="AW1388" s="230"/>
      <c r="BB1388" s="619"/>
      <c r="BC1388" s="619"/>
    </row>
    <row r="1389" spans="8:55" s="616" customFormat="1">
      <c r="H1389" s="230"/>
      <c r="J1389" s="617"/>
      <c r="L1389" s="617"/>
      <c r="Q1389" s="617"/>
      <c r="R1389" s="615"/>
      <c r="AA1389" s="618"/>
      <c r="AB1389" s="167"/>
      <c r="AD1389" s="618"/>
      <c r="AE1389" s="167"/>
      <c r="AU1389" s="618"/>
      <c r="AW1389" s="230"/>
      <c r="BB1389" s="619"/>
      <c r="BC1389" s="619"/>
    </row>
    <row r="1390" spans="8:55" s="616" customFormat="1">
      <c r="H1390" s="230"/>
      <c r="J1390" s="617"/>
      <c r="L1390" s="617"/>
      <c r="Q1390" s="617"/>
      <c r="R1390" s="615"/>
      <c r="AA1390" s="618"/>
      <c r="AB1390" s="167"/>
      <c r="AD1390" s="618"/>
      <c r="AE1390" s="167"/>
      <c r="AU1390" s="618"/>
      <c r="AW1390" s="230"/>
      <c r="BB1390" s="619"/>
      <c r="BC1390" s="619"/>
    </row>
    <row r="1391" spans="8:55" s="616" customFormat="1">
      <c r="H1391" s="230"/>
      <c r="J1391" s="617"/>
      <c r="L1391" s="617"/>
      <c r="Q1391" s="617"/>
      <c r="R1391" s="615"/>
      <c r="AA1391" s="618"/>
      <c r="AB1391" s="167"/>
      <c r="AD1391" s="618"/>
      <c r="AE1391" s="167"/>
      <c r="AU1391" s="618"/>
      <c r="AW1391" s="230"/>
      <c r="BB1391" s="619"/>
      <c r="BC1391" s="619"/>
    </row>
    <row r="1392" spans="8:55" s="616" customFormat="1">
      <c r="H1392" s="230"/>
      <c r="J1392" s="617"/>
      <c r="L1392" s="617"/>
      <c r="Q1392" s="617"/>
      <c r="R1392" s="615"/>
      <c r="AA1392" s="618"/>
      <c r="AB1392" s="167"/>
      <c r="AD1392" s="618"/>
      <c r="AE1392" s="167"/>
      <c r="AU1392" s="618"/>
      <c r="AW1392" s="230"/>
      <c r="BB1392" s="619"/>
      <c r="BC1392" s="619"/>
    </row>
    <row r="1393" spans="8:55" s="616" customFormat="1">
      <c r="H1393" s="230"/>
      <c r="J1393" s="617"/>
      <c r="L1393" s="617"/>
      <c r="Q1393" s="617"/>
      <c r="R1393" s="615"/>
      <c r="AA1393" s="618"/>
      <c r="AB1393" s="167"/>
      <c r="AD1393" s="618"/>
      <c r="AE1393" s="167"/>
      <c r="AU1393" s="618"/>
      <c r="AW1393" s="230"/>
      <c r="BB1393" s="619"/>
      <c r="BC1393" s="619"/>
    </row>
    <row r="1394" spans="8:55" s="616" customFormat="1">
      <c r="H1394" s="230"/>
      <c r="J1394" s="617"/>
      <c r="L1394" s="617"/>
      <c r="Q1394" s="617"/>
      <c r="R1394" s="615"/>
      <c r="AA1394" s="618"/>
      <c r="AB1394" s="167"/>
      <c r="AD1394" s="618"/>
      <c r="AE1394" s="167"/>
      <c r="AU1394" s="618"/>
      <c r="AW1394" s="230"/>
      <c r="BB1394" s="619"/>
      <c r="BC1394" s="619"/>
    </row>
    <row r="1395" spans="8:55" s="616" customFormat="1">
      <c r="H1395" s="230"/>
      <c r="J1395" s="617"/>
      <c r="L1395" s="617"/>
      <c r="Q1395" s="617"/>
      <c r="R1395" s="615"/>
      <c r="AA1395" s="618"/>
      <c r="AB1395" s="167"/>
      <c r="AD1395" s="618"/>
      <c r="AE1395" s="167"/>
      <c r="AU1395" s="618"/>
      <c r="AW1395" s="230"/>
      <c r="BB1395" s="619"/>
      <c r="BC1395" s="619"/>
    </row>
    <row r="1396" spans="8:55" s="616" customFormat="1">
      <c r="H1396" s="230"/>
      <c r="J1396" s="617"/>
      <c r="L1396" s="617"/>
      <c r="Q1396" s="617"/>
      <c r="R1396" s="615"/>
      <c r="AA1396" s="618"/>
      <c r="AB1396" s="167"/>
      <c r="AD1396" s="618"/>
      <c r="AE1396" s="167"/>
      <c r="AU1396" s="618"/>
      <c r="AW1396" s="230"/>
      <c r="BB1396" s="619"/>
      <c r="BC1396" s="619"/>
    </row>
    <row r="1397" spans="8:55" s="616" customFormat="1">
      <c r="H1397" s="230"/>
      <c r="J1397" s="617"/>
      <c r="L1397" s="617"/>
      <c r="Q1397" s="617"/>
      <c r="R1397" s="615"/>
      <c r="AA1397" s="618"/>
      <c r="AB1397" s="167"/>
      <c r="AD1397" s="618"/>
      <c r="AE1397" s="167"/>
      <c r="AU1397" s="618"/>
      <c r="AW1397" s="230"/>
      <c r="BB1397" s="619"/>
      <c r="BC1397" s="619"/>
    </row>
    <row r="1398" spans="8:55" s="616" customFormat="1">
      <c r="H1398" s="230"/>
      <c r="J1398" s="617"/>
      <c r="L1398" s="617"/>
      <c r="Q1398" s="617"/>
      <c r="R1398" s="615"/>
      <c r="AA1398" s="618"/>
      <c r="AB1398" s="167"/>
      <c r="AD1398" s="618"/>
      <c r="AE1398" s="167"/>
      <c r="AU1398" s="618"/>
      <c r="AW1398" s="230"/>
      <c r="BB1398" s="619"/>
      <c r="BC1398" s="619"/>
    </row>
    <row r="1399" spans="8:55" s="616" customFormat="1">
      <c r="H1399" s="230"/>
      <c r="J1399" s="617"/>
      <c r="L1399" s="617"/>
      <c r="Q1399" s="617"/>
      <c r="R1399" s="615"/>
      <c r="AA1399" s="618"/>
      <c r="AB1399" s="167"/>
      <c r="AD1399" s="618"/>
      <c r="AE1399" s="167"/>
      <c r="AU1399" s="618"/>
      <c r="AW1399" s="230"/>
      <c r="BB1399" s="619"/>
      <c r="BC1399" s="619"/>
    </row>
    <row r="1400" spans="8:55" s="616" customFormat="1">
      <c r="H1400" s="230"/>
      <c r="J1400" s="617"/>
      <c r="L1400" s="617"/>
      <c r="Q1400" s="617"/>
      <c r="R1400" s="615"/>
      <c r="AA1400" s="618"/>
      <c r="AB1400" s="167"/>
      <c r="AD1400" s="618"/>
      <c r="AE1400" s="167"/>
      <c r="AU1400" s="618"/>
      <c r="AW1400" s="230"/>
      <c r="BB1400" s="619"/>
      <c r="BC1400" s="619"/>
    </row>
    <row r="1401" spans="8:55" s="616" customFormat="1">
      <c r="H1401" s="230"/>
      <c r="J1401" s="617"/>
      <c r="L1401" s="617"/>
      <c r="Q1401" s="617"/>
      <c r="R1401" s="615"/>
      <c r="AA1401" s="618"/>
      <c r="AB1401" s="167"/>
      <c r="AD1401" s="618"/>
      <c r="AE1401" s="167"/>
      <c r="AU1401" s="618"/>
      <c r="AW1401" s="230"/>
      <c r="BB1401" s="619"/>
      <c r="BC1401" s="619"/>
    </row>
    <row r="1402" spans="8:55" s="616" customFormat="1">
      <c r="H1402" s="230"/>
      <c r="J1402" s="617"/>
      <c r="L1402" s="617"/>
      <c r="Q1402" s="617"/>
      <c r="R1402" s="615"/>
      <c r="AA1402" s="618"/>
      <c r="AB1402" s="167"/>
      <c r="AD1402" s="618"/>
      <c r="AE1402" s="167"/>
      <c r="AU1402" s="618"/>
      <c r="AW1402" s="230"/>
      <c r="BB1402" s="619"/>
      <c r="BC1402" s="619"/>
    </row>
    <row r="1403" spans="8:55" s="616" customFormat="1">
      <c r="H1403" s="230"/>
      <c r="J1403" s="617"/>
      <c r="L1403" s="617"/>
      <c r="Q1403" s="617"/>
      <c r="R1403" s="615"/>
      <c r="AA1403" s="618"/>
      <c r="AB1403" s="167"/>
      <c r="AD1403" s="618"/>
      <c r="AE1403" s="167"/>
      <c r="AU1403" s="618"/>
      <c r="AW1403" s="230"/>
      <c r="BB1403" s="619"/>
      <c r="BC1403" s="619"/>
    </row>
    <row r="1404" spans="8:55" s="616" customFormat="1">
      <c r="H1404" s="230"/>
      <c r="J1404" s="617"/>
      <c r="L1404" s="617"/>
      <c r="Q1404" s="617"/>
      <c r="R1404" s="615"/>
      <c r="AA1404" s="618"/>
      <c r="AB1404" s="167"/>
      <c r="AD1404" s="618"/>
      <c r="AE1404" s="167"/>
      <c r="AU1404" s="618"/>
      <c r="AW1404" s="230"/>
      <c r="BB1404" s="619"/>
      <c r="BC1404" s="619"/>
    </row>
    <row r="1405" spans="8:55" s="616" customFormat="1">
      <c r="H1405" s="230"/>
      <c r="J1405" s="617"/>
      <c r="L1405" s="617"/>
      <c r="Q1405" s="617"/>
      <c r="R1405" s="615"/>
      <c r="AA1405" s="618"/>
      <c r="AB1405" s="167"/>
      <c r="AD1405" s="618"/>
      <c r="AE1405" s="167"/>
      <c r="AU1405" s="618"/>
      <c r="AW1405" s="230"/>
      <c r="BB1405" s="619"/>
      <c r="BC1405" s="619"/>
    </row>
    <row r="1406" spans="8:55" s="616" customFormat="1">
      <c r="H1406" s="230"/>
      <c r="J1406" s="617"/>
      <c r="L1406" s="617"/>
      <c r="Q1406" s="617"/>
      <c r="R1406" s="615"/>
      <c r="AA1406" s="618"/>
      <c r="AB1406" s="167"/>
      <c r="AD1406" s="618"/>
      <c r="AE1406" s="167"/>
      <c r="AU1406" s="618"/>
      <c r="AW1406" s="230"/>
      <c r="BB1406" s="619"/>
      <c r="BC1406" s="619"/>
    </row>
    <row r="1407" spans="8:55" s="616" customFormat="1">
      <c r="H1407" s="230"/>
      <c r="J1407" s="617"/>
      <c r="L1407" s="617"/>
      <c r="Q1407" s="617"/>
      <c r="R1407" s="615"/>
      <c r="AA1407" s="618"/>
      <c r="AB1407" s="167"/>
      <c r="AD1407" s="618"/>
      <c r="AE1407" s="167"/>
      <c r="AU1407" s="618"/>
      <c r="AW1407" s="230"/>
      <c r="BB1407" s="619"/>
      <c r="BC1407" s="619"/>
    </row>
    <row r="1408" spans="8:55" s="616" customFormat="1">
      <c r="H1408" s="230"/>
      <c r="J1408" s="617"/>
      <c r="L1408" s="617"/>
      <c r="Q1408" s="617"/>
      <c r="R1408" s="615"/>
      <c r="AA1408" s="618"/>
      <c r="AB1408" s="167"/>
      <c r="AD1408" s="618"/>
      <c r="AE1408" s="167"/>
      <c r="AU1408" s="618"/>
      <c r="AW1408" s="230"/>
      <c r="BB1408" s="619"/>
      <c r="BC1408" s="619"/>
    </row>
    <row r="1409" spans="8:55" s="616" customFormat="1">
      <c r="H1409" s="230"/>
      <c r="J1409" s="617"/>
      <c r="L1409" s="617"/>
      <c r="Q1409" s="617"/>
      <c r="R1409" s="615"/>
      <c r="AA1409" s="618"/>
      <c r="AB1409" s="167"/>
      <c r="AD1409" s="618"/>
      <c r="AE1409" s="167"/>
      <c r="AU1409" s="618"/>
      <c r="AW1409" s="230"/>
      <c r="BB1409" s="619"/>
      <c r="BC1409" s="619"/>
    </row>
    <row r="1410" spans="8:55" s="616" customFormat="1">
      <c r="H1410" s="230"/>
      <c r="J1410" s="617"/>
      <c r="L1410" s="617"/>
      <c r="Q1410" s="617"/>
      <c r="R1410" s="615"/>
      <c r="AA1410" s="618"/>
      <c r="AB1410" s="167"/>
      <c r="AD1410" s="618"/>
      <c r="AE1410" s="167"/>
      <c r="AU1410" s="618"/>
      <c r="AW1410" s="230"/>
      <c r="BB1410" s="619"/>
      <c r="BC1410" s="619"/>
    </row>
    <row r="1411" spans="8:55" s="616" customFormat="1">
      <c r="H1411" s="230"/>
      <c r="J1411" s="617"/>
      <c r="L1411" s="617"/>
      <c r="Q1411" s="617"/>
      <c r="R1411" s="615"/>
      <c r="AA1411" s="618"/>
      <c r="AB1411" s="167"/>
      <c r="AD1411" s="618"/>
      <c r="AE1411" s="167"/>
      <c r="AU1411" s="618"/>
      <c r="AW1411" s="230"/>
      <c r="BB1411" s="619"/>
      <c r="BC1411" s="619"/>
    </row>
    <row r="1412" spans="8:55" s="616" customFormat="1">
      <c r="H1412" s="230"/>
      <c r="J1412" s="617"/>
      <c r="L1412" s="617"/>
      <c r="Q1412" s="617"/>
      <c r="R1412" s="615"/>
      <c r="AA1412" s="618"/>
      <c r="AB1412" s="167"/>
      <c r="AD1412" s="618"/>
      <c r="AE1412" s="167"/>
      <c r="AU1412" s="618"/>
      <c r="AW1412" s="230"/>
      <c r="BB1412" s="619"/>
      <c r="BC1412" s="619"/>
    </row>
    <row r="1413" spans="8:55" s="616" customFormat="1">
      <c r="H1413" s="230"/>
      <c r="J1413" s="617"/>
      <c r="L1413" s="617"/>
      <c r="Q1413" s="617"/>
      <c r="R1413" s="615"/>
      <c r="AA1413" s="618"/>
      <c r="AB1413" s="167"/>
      <c r="AD1413" s="618"/>
      <c r="AE1413" s="167"/>
      <c r="AU1413" s="618"/>
      <c r="AW1413" s="230"/>
      <c r="BB1413" s="619"/>
      <c r="BC1413" s="619"/>
    </row>
    <row r="1414" spans="8:55" s="616" customFormat="1">
      <c r="H1414" s="230"/>
      <c r="J1414" s="617"/>
      <c r="L1414" s="617"/>
      <c r="Q1414" s="617"/>
      <c r="R1414" s="615"/>
      <c r="AA1414" s="618"/>
      <c r="AB1414" s="167"/>
      <c r="AD1414" s="618"/>
      <c r="AE1414" s="167"/>
      <c r="AU1414" s="618"/>
      <c r="AW1414" s="230"/>
      <c r="BB1414" s="619"/>
      <c r="BC1414" s="619"/>
    </row>
    <row r="1415" spans="8:55" s="616" customFormat="1">
      <c r="H1415" s="230"/>
      <c r="J1415" s="617"/>
      <c r="L1415" s="617"/>
      <c r="Q1415" s="617"/>
      <c r="R1415" s="615"/>
      <c r="AA1415" s="618"/>
      <c r="AB1415" s="167"/>
      <c r="AD1415" s="618"/>
      <c r="AE1415" s="167"/>
      <c r="AU1415" s="618"/>
      <c r="AW1415" s="230"/>
      <c r="BB1415" s="619"/>
      <c r="BC1415" s="619"/>
    </row>
    <row r="1416" spans="8:55" s="616" customFormat="1">
      <c r="H1416" s="230"/>
      <c r="J1416" s="617"/>
      <c r="L1416" s="617"/>
      <c r="Q1416" s="617"/>
      <c r="R1416" s="615"/>
      <c r="AA1416" s="618"/>
      <c r="AB1416" s="167"/>
      <c r="AD1416" s="618"/>
      <c r="AE1416" s="167"/>
      <c r="AU1416" s="618"/>
      <c r="AW1416" s="230"/>
      <c r="BB1416" s="619"/>
      <c r="BC1416" s="619"/>
    </row>
    <row r="1417" spans="8:55" s="616" customFormat="1">
      <c r="H1417" s="230"/>
      <c r="J1417" s="617"/>
      <c r="L1417" s="617"/>
      <c r="Q1417" s="617"/>
      <c r="R1417" s="615"/>
      <c r="AA1417" s="618"/>
      <c r="AB1417" s="167"/>
      <c r="AD1417" s="618"/>
      <c r="AE1417" s="167"/>
      <c r="AU1417" s="618"/>
      <c r="AW1417" s="230"/>
      <c r="BB1417" s="619"/>
      <c r="BC1417" s="619"/>
    </row>
    <row r="1418" spans="8:55" s="616" customFormat="1">
      <c r="H1418" s="230"/>
      <c r="J1418" s="617"/>
      <c r="L1418" s="617"/>
      <c r="Q1418" s="617"/>
      <c r="R1418" s="615"/>
      <c r="AA1418" s="618"/>
      <c r="AB1418" s="167"/>
      <c r="AD1418" s="618"/>
      <c r="AE1418" s="167"/>
      <c r="AU1418" s="618"/>
      <c r="AW1418" s="230"/>
      <c r="BB1418" s="619"/>
      <c r="BC1418" s="619"/>
    </row>
    <row r="1419" spans="8:55" s="616" customFormat="1">
      <c r="H1419" s="230"/>
      <c r="J1419" s="617"/>
      <c r="L1419" s="617"/>
      <c r="Q1419" s="617"/>
      <c r="R1419" s="615"/>
      <c r="AA1419" s="618"/>
      <c r="AB1419" s="167"/>
      <c r="AD1419" s="618"/>
      <c r="AE1419" s="167"/>
      <c r="AU1419" s="618"/>
      <c r="AW1419" s="230"/>
      <c r="BB1419" s="619"/>
      <c r="BC1419" s="619"/>
    </row>
    <row r="1420" spans="8:55" s="616" customFormat="1">
      <c r="H1420" s="230"/>
      <c r="J1420" s="617"/>
      <c r="L1420" s="617"/>
      <c r="Q1420" s="617"/>
      <c r="R1420" s="615"/>
      <c r="AA1420" s="618"/>
      <c r="AB1420" s="167"/>
      <c r="AD1420" s="618"/>
      <c r="AE1420" s="167"/>
      <c r="AU1420" s="618"/>
      <c r="AW1420" s="230"/>
      <c r="BB1420" s="619"/>
      <c r="BC1420" s="619"/>
    </row>
    <row r="1421" spans="8:55" s="616" customFormat="1">
      <c r="H1421" s="230"/>
      <c r="J1421" s="617"/>
      <c r="L1421" s="617"/>
      <c r="Q1421" s="617"/>
      <c r="R1421" s="615"/>
      <c r="AA1421" s="618"/>
      <c r="AB1421" s="167"/>
      <c r="AD1421" s="618"/>
      <c r="AE1421" s="167"/>
      <c r="AU1421" s="618"/>
      <c r="AW1421" s="230"/>
      <c r="BB1421" s="619"/>
      <c r="BC1421" s="619"/>
    </row>
    <row r="1422" spans="8:55" s="616" customFormat="1">
      <c r="H1422" s="230"/>
      <c r="J1422" s="617"/>
      <c r="L1422" s="617"/>
      <c r="Q1422" s="617"/>
      <c r="R1422" s="615"/>
      <c r="AA1422" s="618"/>
      <c r="AB1422" s="167"/>
      <c r="AD1422" s="618"/>
      <c r="AE1422" s="167"/>
      <c r="AU1422" s="618"/>
      <c r="AW1422" s="230"/>
      <c r="BB1422" s="619"/>
      <c r="BC1422" s="619"/>
    </row>
    <row r="1423" spans="8:55" s="616" customFormat="1">
      <c r="H1423" s="230"/>
      <c r="J1423" s="617"/>
      <c r="L1423" s="617"/>
      <c r="Q1423" s="617"/>
      <c r="R1423" s="615"/>
      <c r="AA1423" s="618"/>
      <c r="AB1423" s="167"/>
      <c r="AD1423" s="618"/>
      <c r="AE1423" s="167"/>
      <c r="AU1423" s="618"/>
      <c r="AW1423" s="230"/>
      <c r="BB1423" s="619"/>
      <c r="BC1423" s="619"/>
    </row>
    <row r="1424" spans="8:55" s="616" customFormat="1">
      <c r="H1424" s="230"/>
      <c r="J1424" s="617"/>
      <c r="L1424" s="617"/>
      <c r="Q1424" s="617"/>
      <c r="R1424" s="615"/>
      <c r="AA1424" s="618"/>
      <c r="AB1424" s="167"/>
      <c r="AD1424" s="618"/>
      <c r="AE1424" s="167"/>
      <c r="AU1424" s="618"/>
      <c r="AW1424" s="230"/>
      <c r="BB1424" s="619"/>
      <c r="BC1424" s="619"/>
    </row>
    <row r="1425" spans="8:55" s="616" customFormat="1">
      <c r="H1425" s="230"/>
      <c r="J1425" s="617"/>
      <c r="L1425" s="617"/>
      <c r="Q1425" s="617"/>
      <c r="R1425" s="615"/>
      <c r="AA1425" s="618"/>
      <c r="AB1425" s="167"/>
      <c r="AD1425" s="618"/>
      <c r="AE1425" s="167"/>
      <c r="AU1425" s="618"/>
      <c r="AW1425" s="230"/>
      <c r="BB1425" s="619"/>
      <c r="BC1425" s="619"/>
    </row>
    <row r="1426" spans="8:55" s="616" customFormat="1">
      <c r="H1426" s="230"/>
      <c r="J1426" s="617"/>
      <c r="L1426" s="617"/>
      <c r="Q1426" s="617"/>
      <c r="R1426" s="615"/>
      <c r="AA1426" s="618"/>
      <c r="AB1426" s="167"/>
      <c r="AD1426" s="618"/>
      <c r="AE1426" s="167"/>
      <c r="AU1426" s="618"/>
      <c r="AW1426" s="230"/>
      <c r="BB1426" s="619"/>
      <c r="BC1426" s="619"/>
    </row>
    <row r="1427" spans="8:55" s="616" customFormat="1">
      <c r="H1427" s="230"/>
      <c r="J1427" s="617"/>
      <c r="L1427" s="617"/>
      <c r="Q1427" s="617"/>
      <c r="R1427" s="615"/>
      <c r="AA1427" s="618"/>
      <c r="AB1427" s="167"/>
      <c r="AD1427" s="618"/>
      <c r="AE1427" s="167"/>
      <c r="AU1427" s="618"/>
      <c r="AW1427" s="230"/>
      <c r="BB1427" s="619"/>
      <c r="BC1427" s="619"/>
    </row>
    <row r="1428" spans="8:55" s="616" customFormat="1">
      <c r="H1428" s="230"/>
      <c r="J1428" s="617"/>
      <c r="L1428" s="617"/>
      <c r="Q1428" s="617"/>
      <c r="R1428" s="615"/>
      <c r="AA1428" s="618"/>
      <c r="AB1428" s="167"/>
      <c r="AD1428" s="618"/>
      <c r="AE1428" s="167"/>
      <c r="AU1428" s="618"/>
      <c r="AW1428" s="230"/>
      <c r="BB1428" s="619"/>
      <c r="BC1428" s="619"/>
    </row>
    <row r="1429" spans="8:55" s="616" customFormat="1">
      <c r="H1429" s="230"/>
      <c r="J1429" s="617"/>
      <c r="L1429" s="617"/>
      <c r="Q1429" s="617"/>
      <c r="R1429" s="615"/>
      <c r="AA1429" s="618"/>
      <c r="AB1429" s="167"/>
      <c r="AD1429" s="618"/>
      <c r="AE1429" s="167"/>
      <c r="AU1429" s="618"/>
      <c r="AW1429" s="230"/>
      <c r="BB1429" s="619"/>
      <c r="BC1429" s="619"/>
    </row>
    <row r="1430" spans="8:55" s="616" customFormat="1">
      <c r="H1430" s="230"/>
      <c r="J1430" s="617"/>
      <c r="L1430" s="617"/>
      <c r="Q1430" s="617"/>
      <c r="R1430" s="615"/>
      <c r="AA1430" s="618"/>
      <c r="AB1430" s="167"/>
      <c r="AD1430" s="618"/>
      <c r="AE1430" s="167"/>
      <c r="AU1430" s="618"/>
      <c r="AW1430" s="230"/>
      <c r="BB1430" s="619"/>
      <c r="BC1430" s="619"/>
    </row>
    <row r="1431" spans="8:55" s="616" customFormat="1">
      <c r="H1431" s="230"/>
      <c r="J1431" s="617"/>
      <c r="L1431" s="617"/>
      <c r="Q1431" s="617"/>
      <c r="R1431" s="615"/>
      <c r="AA1431" s="618"/>
      <c r="AB1431" s="167"/>
      <c r="AD1431" s="618"/>
      <c r="AE1431" s="167"/>
      <c r="AU1431" s="618"/>
      <c r="AW1431" s="230"/>
      <c r="BB1431" s="619"/>
      <c r="BC1431" s="619"/>
    </row>
    <row r="1432" spans="8:55" s="616" customFormat="1">
      <c r="H1432" s="230"/>
      <c r="J1432" s="617"/>
      <c r="L1432" s="617"/>
      <c r="Q1432" s="617"/>
      <c r="R1432" s="615"/>
      <c r="AA1432" s="618"/>
      <c r="AB1432" s="167"/>
      <c r="AD1432" s="618"/>
      <c r="AE1432" s="167"/>
      <c r="AU1432" s="618"/>
      <c r="AW1432" s="230"/>
      <c r="BB1432" s="619"/>
      <c r="BC1432" s="619"/>
    </row>
    <row r="1433" spans="8:55" s="616" customFormat="1">
      <c r="H1433" s="230"/>
      <c r="J1433" s="617"/>
      <c r="L1433" s="617"/>
      <c r="Q1433" s="617"/>
      <c r="R1433" s="615"/>
      <c r="AA1433" s="618"/>
      <c r="AB1433" s="167"/>
      <c r="AD1433" s="618"/>
      <c r="AE1433" s="167"/>
      <c r="AU1433" s="618"/>
      <c r="AW1433" s="230"/>
      <c r="BB1433" s="619"/>
      <c r="BC1433" s="619"/>
    </row>
    <row r="1434" spans="8:55" s="616" customFormat="1">
      <c r="H1434" s="230"/>
      <c r="J1434" s="617"/>
      <c r="L1434" s="617"/>
      <c r="Q1434" s="617"/>
      <c r="R1434" s="615"/>
      <c r="AA1434" s="618"/>
      <c r="AB1434" s="167"/>
      <c r="AD1434" s="618"/>
      <c r="AE1434" s="167"/>
      <c r="AU1434" s="618"/>
      <c r="AW1434" s="230"/>
      <c r="BB1434" s="619"/>
      <c r="BC1434" s="619"/>
    </row>
    <row r="1435" spans="8:55" s="616" customFormat="1">
      <c r="H1435" s="230"/>
      <c r="J1435" s="617"/>
      <c r="L1435" s="617"/>
      <c r="Q1435" s="617"/>
      <c r="R1435" s="615"/>
      <c r="AA1435" s="618"/>
      <c r="AB1435" s="167"/>
      <c r="AD1435" s="618"/>
      <c r="AE1435" s="167"/>
      <c r="AU1435" s="618"/>
      <c r="AW1435" s="230"/>
      <c r="BB1435" s="619"/>
      <c r="BC1435" s="619"/>
    </row>
    <row r="1436" spans="8:55" s="616" customFormat="1">
      <c r="H1436" s="230"/>
      <c r="J1436" s="617"/>
      <c r="L1436" s="617"/>
      <c r="Q1436" s="617"/>
      <c r="R1436" s="615"/>
      <c r="AA1436" s="618"/>
      <c r="AB1436" s="167"/>
      <c r="AD1436" s="618"/>
      <c r="AE1436" s="167"/>
      <c r="AU1436" s="618"/>
      <c r="AW1436" s="230"/>
      <c r="BB1436" s="619"/>
      <c r="BC1436" s="619"/>
    </row>
    <row r="1437" spans="8:55" s="616" customFormat="1">
      <c r="H1437" s="230"/>
      <c r="J1437" s="617"/>
      <c r="L1437" s="617"/>
      <c r="Q1437" s="617"/>
      <c r="R1437" s="615"/>
      <c r="AA1437" s="618"/>
      <c r="AB1437" s="167"/>
      <c r="AD1437" s="618"/>
      <c r="AE1437" s="167"/>
      <c r="AU1437" s="618"/>
      <c r="AW1437" s="230"/>
      <c r="BB1437" s="619"/>
      <c r="BC1437" s="619"/>
    </row>
    <row r="1438" spans="8:55" s="616" customFormat="1">
      <c r="H1438" s="230"/>
      <c r="J1438" s="617"/>
      <c r="L1438" s="617"/>
      <c r="Q1438" s="617"/>
      <c r="R1438" s="615"/>
      <c r="AA1438" s="618"/>
      <c r="AB1438" s="167"/>
      <c r="AD1438" s="618"/>
      <c r="AE1438" s="167"/>
      <c r="AU1438" s="618"/>
      <c r="AW1438" s="230"/>
      <c r="BB1438" s="619"/>
      <c r="BC1438" s="619"/>
    </row>
    <row r="1439" spans="8:55" s="616" customFormat="1">
      <c r="H1439" s="230"/>
      <c r="J1439" s="617"/>
      <c r="L1439" s="617"/>
      <c r="Q1439" s="617"/>
      <c r="R1439" s="615"/>
      <c r="AA1439" s="618"/>
      <c r="AB1439" s="167"/>
      <c r="AD1439" s="618"/>
      <c r="AE1439" s="167"/>
      <c r="AU1439" s="618"/>
      <c r="AW1439" s="230"/>
      <c r="BB1439" s="619"/>
      <c r="BC1439" s="619"/>
    </row>
    <row r="1440" spans="8:55" s="616" customFormat="1">
      <c r="H1440" s="230"/>
      <c r="J1440" s="617"/>
      <c r="L1440" s="617"/>
      <c r="Q1440" s="617"/>
      <c r="R1440" s="615"/>
      <c r="AA1440" s="618"/>
      <c r="AB1440" s="167"/>
      <c r="AD1440" s="618"/>
      <c r="AE1440" s="167"/>
      <c r="AU1440" s="618"/>
      <c r="AW1440" s="230"/>
      <c r="BB1440" s="619"/>
      <c r="BC1440" s="619"/>
    </row>
    <row r="1441" spans="8:55" s="616" customFormat="1">
      <c r="H1441" s="230"/>
      <c r="J1441" s="617"/>
      <c r="L1441" s="617"/>
      <c r="Q1441" s="617"/>
      <c r="R1441" s="615"/>
      <c r="AA1441" s="618"/>
      <c r="AB1441" s="167"/>
      <c r="AD1441" s="618"/>
      <c r="AE1441" s="167"/>
      <c r="AU1441" s="618"/>
      <c r="AW1441" s="230"/>
      <c r="BB1441" s="619"/>
      <c r="BC1441" s="619"/>
    </row>
    <row r="1442" spans="8:55" s="616" customFormat="1">
      <c r="H1442" s="230"/>
      <c r="J1442" s="617"/>
      <c r="L1442" s="617"/>
      <c r="Q1442" s="617"/>
      <c r="R1442" s="615"/>
      <c r="AA1442" s="618"/>
      <c r="AB1442" s="167"/>
      <c r="AD1442" s="618"/>
      <c r="AE1442" s="167"/>
      <c r="AU1442" s="618"/>
      <c r="AW1442" s="230"/>
      <c r="BB1442" s="619"/>
      <c r="BC1442" s="619"/>
    </row>
    <row r="1443" spans="8:55" s="616" customFormat="1">
      <c r="H1443" s="230"/>
      <c r="J1443" s="617"/>
      <c r="L1443" s="617"/>
      <c r="Q1443" s="617"/>
      <c r="R1443" s="615"/>
      <c r="AA1443" s="618"/>
      <c r="AB1443" s="167"/>
      <c r="AD1443" s="618"/>
      <c r="AE1443" s="167"/>
      <c r="AU1443" s="618"/>
      <c r="AW1443" s="230"/>
      <c r="BB1443" s="619"/>
      <c r="BC1443" s="619"/>
    </row>
    <row r="1444" spans="8:55" s="616" customFormat="1">
      <c r="H1444" s="230"/>
      <c r="J1444" s="617"/>
      <c r="L1444" s="617"/>
      <c r="Q1444" s="617"/>
      <c r="R1444" s="615"/>
      <c r="AA1444" s="618"/>
      <c r="AB1444" s="167"/>
      <c r="AD1444" s="618"/>
      <c r="AE1444" s="167"/>
      <c r="AU1444" s="618"/>
      <c r="AW1444" s="230"/>
      <c r="BB1444" s="619"/>
      <c r="BC1444" s="619"/>
    </row>
    <row r="1445" spans="8:55" s="616" customFormat="1">
      <c r="H1445" s="230"/>
      <c r="J1445" s="617"/>
      <c r="L1445" s="617"/>
      <c r="Q1445" s="617"/>
      <c r="R1445" s="615"/>
      <c r="AA1445" s="618"/>
      <c r="AB1445" s="167"/>
      <c r="AD1445" s="618"/>
      <c r="AE1445" s="167"/>
      <c r="AU1445" s="618"/>
      <c r="AW1445" s="230"/>
      <c r="BB1445" s="619"/>
      <c r="BC1445" s="619"/>
    </row>
    <row r="1446" spans="8:55" s="616" customFormat="1">
      <c r="H1446" s="230"/>
      <c r="J1446" s="617"/>
      <c r="L1446" s="617"/>
      <c r="Q1446" s="617"/>
      <c r="R1446" s="615"/>
      <c r="AA1446" s="618"/>
      <c r="AB1446" s="167"/>
      <c r="AD1446" s="618"/>
      <c r="AE1446" s="167"/>
      <c r="AU1446" s="618"/>
      <c r="AW1446" s="230"/>
      <c r="BB1446" s="619"/>
      <c r="BC1446" s="619"/>
    </row>
    <row r="1447" spans="8:55" s="616" customFormat="1">
      <c r="H1447" s="230"/>
      <c r="J1447" s="617"/>
      <c r="L1447" s="617"/>
      <c r="Q1447" s="617"/>
      <c r="R1447" s="615"/>
      <c r="AA1447" s="618"/>
      <c r="AB1447" s="167"/>
      <c r="AD1447" s="618"/>
      <c r="AE1447" s="167"/>
      <c r="AU1447" s="618"/>
      <c r="AW1447" s="230"/>
      <c r="BB1447" s="619"/>
      <c r="BC1447" s="619"/>
    </row>
    <row r="1448" spans="8:55" s="616" customFormat="1">
      <c r="H1448" s="230"/>
      <c r="J1448" s="617"/>
      <c r="L1448" s="617"/>
      <c r="Q1448" s="617"/>
      <c r="R1448" s="615"/>
      <c r="AA1448" s="618"/>
      <c r="AB1448" s="167"/>
      <c r="AD1448" s="618"/>
      <c r="AE1448" s="167"/>
      <c r="AU1448" s="618"/>
      <c r="AW1448" s="230"/>
      <c r="BB1448" s="619"/>
      <c r="BC1448" s="619"/>
    </row>
    <row r="1449" spans="8:55" s="616" customFormat="1">
      <c r="H1449" s="230"/>
      <c r="J1449" s="617"/>
      <c r="L1449" s="617"/>
      <c r="Q1449" s="617"/>
      <c r="R1449" s="615"/>
      <c r="AA1449" s="618"/>
      <c r="AB1449" s="167"/>
      <c r="AD1449" s="618"/>
      <c r="AE1449" s="167"/>
      <c r="AU1449" s="618"/>
      <c r="AW1449" s="230"/>
      <c r="BB1449" s="619"/>
      <c r="BC1449" s="619"/>
    </row>
    <row r="1450" spans="8:55" s="616" customFormat="1">
      <c r="H1450" s="230"/>
      <c r="J1450" s="617"/>
      <c r="L1450" s="617"/>
      <c r="Q1450" s="617"/>
      <c r="R1450" s="615"/>
      <c r="AA1450" s="618"/>
      <c r="AB1450" s="167"/>
      <c r="AD1450" s="618"/>
      <c r="AE1450" s="167"/>
      <c r="AU1450" s="618"/>
      <c r="AW1450" s="230"/>
      <c r="BB1450" s="619"/>
      <c r="BC1450" s="619"/>
    </row>
    <row r="1451" spans="8:55" s="616" customFormat="1">
      <c r="H1451" s="230"/>
      <c r="J1451" s="617"/>
      <c r="L1451" s="617"/>
      <c r="Q1451" s="617"/>
      <c r="R1451" s="615"/>
      <c r="AA1451" s="618"/>
      <c r="AB1451" s="167"/>
      <c r="AD1451" s="618"/>
      <c r="AE1451" s="167"/>
      <c r="AU1451" s="618"/>
      <c r="AW1451" s="230"/>
      <c r="BB1451" s="619"/>
      <c r="BC1451" s="619"/>
    </row>
    <row r="1452" spans="8:55" s="616" customFormat="1">
      <c r="H1452" s="230"/>
      <c r="J1452" s="617"/>
      <c r="L1452" s="617"/>
      <c r="Q1452" s="617"/>
      <c r="R1452" s="615"/>
      <c r="AA1452" s="618"/>
      <c r="AB1452" s="167"/>
      <c r="AD1452" s="618"/>
      <c r="AE1452" s="167"/>
      <c r="AU1452" s="618"/>
      <c r="AW1452" s="230"/>
      <c r="BB1452" s="619"/>
      <c r="BC1452" s="619"/>
    </row>
    <row r="1453" spans="8:55" s="616" customFormat="1">
      <c r="H1453" s="230"/>
      <c r="J1453" s="617"/>
      <c r="L1453" s="617"/>
      <c r="Q1453" s="617"/>
      <c r="R1453" s="615"/>
      <c r="AA1453" s="618"/>
      <c r="AB1453" s="167"/>
      <c r="AD1453" s="618"/>
      <c r="AE1453" s="167"/>
      <c r="AU1453" s="618"/>
      <c r="AW1453" s="230"/>
      <c r="BB1453" s="619"/>
      <c r="BC1453" s="619"/>
    </row>
    <row r="1454" spans="8:55" s="616" customFormat="1">
      <c r="H1454" s="230"/>
      <c r="J1454" s="617"/>
      <c r="L1454" s="617"/>
      <c r="Q1454" s="617"/>
      <c r="R1454" s="615"/>
      <c r="AA1454" s="618"/>
      <c r="AB1454" s="167"/>
      <c r="AD1454" s="618"/>
      <c r="AE1454" s="167"/>
      <c r="AU1454" s="618"/>
      <c r="AW1454" s="230"/>
      <c r="BB1454" s="619"/>
      <c r="BC1454" s="619"/>
    </row>
    <row r="1455" spans="8:55" s="616" customFormat="1">
      <c r="H1455" s="230"/>
      <c r="J1455" s="617"/>
      <c r="L1455" s="617"/>
      <c r="Q1455" s="617"/>
      <c r="R1455" s="615"/>
      <c r="AA1455" s="618"/>
      <c r="AB1455" s="167"/>
      <c r="AD1455" s="618"/>
      <c r="AE1455" s="167"/>
      <c r="AU1455" s="618"/>
      <c r="AW1455" s="230"/>
      <c r="BB1455" s="619"/>
      <c r="BC1455" s="619"/>
    </row>
    <row r="1456" spans="8:55" s="616" customFormat="1">
      <c r="H1456" s="230"/>
      <c r="J1456" s="617"/>
      <c r="L1456" s="617"/>
      <c r="Q1456" s="617"/>
      <c r="R1456" s="615"/>
      <c r="AA1456" s="618"/>
      <c r="AB1456" s="167"/>
      <c r="AD1456" s="618"/>
      <c r="AE1456" s="167"/>
      <c r="AU1456" s="618"/>
      <c r="AW1456" s="230"/>
      <c r="BB1456" s="619"/>
      <c r="BC1456" s="619"/>
    </row>
    <row r="1457" spans="8:55" s="616" customFormat="1">
      <c r="H1457" s="230"/>
      <c r="J1457" s="617"/>
      <c r="L1457" s="617"/>
      <c r="Q1457" s="617"/>
      <c r="R1457" s="615"/>
      <c r="AA1457" s="618"/>
      <c r="AB1457" s="167"/>
      <c r="AD1457" s="618"/>
      <c r="AE1457" s="167"/>
      <c r="AU1457" s="618"/>
      <c r="AW1457" s="230"/>
      <c r="BB1457" s="619"/>
      <c r="BC1457" s="619"/>
    </row>
    <row r="1458" spans="8:55" s="616" customFormat="1">
      <c r="H1458" s="230"/>
      <c r="J1458" s="617"/>
      <c r="L1458" s="617"/>
      <c r="Q1458" s="617"/>
      <c r="R1458" s="615"/>
      <c r="AA1458" s="618"/>
      <c r="AB1458" s="167"/>
      <c r="AD1458" s="618"/>
      <c r="AE1458" s="167"/>
      <c r="AU1458" s="618"/>
      <c r="AW1458" s="230"/>
      <c r="BB1458" s="619"/>
      <c r="BC1458" s="619"/>
    </row>
    <row r="1459" spans="8:55" s="616" customFormat="1">
      <c r="H1459" s="230"/>
      <c r="J1459" s="617"/>
      <c r="L1459" s="617"/>
      <c r="Q1459" s="617"/>
      <c r="R1459" s="615"/>
      <c r="AA1459" s="618"/>
      <c r="AB1459" s="167"/>
      <c r="AD1459" s="618"/>
      <c r="AE1459" s="167"/>
      <c r="AU1459" s="618"/>
      <c r="AW1459" s="230"/>
      <c r="BB1459" s="619"/>
      <c r="BC1459" s="619"/>
    </row>
    <row r="1460" spans="8:55" s="616" customFormat="1">
      <c r="H1460" s="230"/>
      <c r="J1460" s="617"/>
      <c r="L1460" s="617"/>
      <c r="Q1460" s="617"/>
      <c r="R1460" s="615"/>
      <c r="AA1460" s="618"/>
      <c r="AB1460" s="167"/>
      <c r="AD1460" s="618"/>
      <c r="AE1460" s="167"/>
      <c r="AU1460" s="618"/>
      <c r="AW1460" s="230"/>
      <c r="BB1460" s="619"/>
      <c r="BC1460" s="619"/>
    </row>
    <row r="1461" spans="8:55" s="616" customFormat="1">
      <c r="H1461" s="230"/>
      <c r="J1461" s="617"/>
      <c r="L1461" s="617"/>
      <c r="Q1461" s="617"/>
      <c r="R1461" s="615"/>
      <c r="AA1461" s="618"/>
      <c r="AB1461" s="167"/>
      <c r="AD1461" s="618"/>
      <c r="AE1461" s="167"/>
      <c r="AU1461" s="618"/>
      <c r="AW1461" s="230"/>
      <c r="BB1461" s="619"/>
      <c r="BC1461" s="619"/>
    </row>
    <row r="1462" spans="8:55" s="616" customFormat="1">
      <c r="H1462" s="230"/>
      <c r="J1462" s="617"/>
      <c r="L1462" s="617"/>
      <c r="Q1462" s="617"/>
      <c r="R1462" s="615"/>
      <c r="AA1462" s="618"/>
      <c r="AB1462" s="167"/>
      <c r="AD1462" s="618"/>
      <c r="AE1462" s="167"/>
      <c r="AU1462" s="618"/>
      <c r="AW1462" s="230"/>
      <c r="BB1462" s="619"/>
      <c r="BC1462" s="619"/>
    </row>
    <row r="1463" spans="8:55" s="616" customFormat="1">
      <c r="H1463" s="230"/>
      <c r="J1463" s="617"/>
      <c r="L1463" s="617"/>
      <c r="Q1463" s="617"/>
      <c r="R1463" s="615"/>
      <c r="AA1463" s="618"/>
      <c r="AB1463" s="167"/>
      <c r="AD1463" s="618"/>
      <c r="AE1463" s="167"/>
      <c r="AU1463" s="618"/>
      <c r="AW1463" s="230"/>
      <c r="BB1463" s="619"/>
      <c r="BC1463" s="619"/>
    </row>
    <row r="1464" spans="8:55" s="616" customFormat="1">
      <c r="H1464" s="230"/>
      <c r="J1464" s="617"/>
      <c r="L1464" s="617"/>
      <c r="Q1464" s="617"/>
      <c r="R1464" s="615"/>
      <c r="AA1464" s="618"/>
      <c r="AB1464" s="167"/>
      <c r="AD1464" s="618"/>
      <c r="AE1464" s="167"/>
      <c r="AU1464" s="618"/>
      <c r="AW1464" s="230"/>
      <c r="BB1464" s="619"/>
      <c r="BC1464" s="619"/>
    </row>
    <row r="1465" spans="8:55" s="616" customFormat="1">
      <c r="H1465" s="230"/>
      <c r="J1465" s="617"/>
      <c r="L1465" s="617"/>
      <c r="Q1465" s="617"/>
      <c r="R1465" s="615"/>
      <c r="AA1465" s="618"/>
      <c r="AB1465" s="167"/>
      <c r="AD1465" s="618"/>
      <c r="AE1465" s="167"/>
      <c r="AU1465" s="618"/>
      <c r="AW1465" s="230"/>
      <c r="BB1465" s="619"/>
      <c r="BC1465" s="619"/>
    </row>
    <row r="1466" spans="8:55" s="616" customFormat="1">
      <c r="H1466" s="230"/>
      <c r="J1466" s="617"/>
      <c r="L1466" s="617"/>
      <c r="Q1466" s="617"/>
      <c r="R1466" s="615"/>
      <c r="AA1466" s="618"/>
      <c r="AB1466" s="167"/>
      <c r="AD1466" s="618"/>
      <c r="AE1466" s="167"/>
      <c r="AU1466" s="618"/>
      <c r="AW1466" s="230"/>
      <c r="BB1466" s="619"/>
      <c r="BC1466" s="619"/>
    </row>
    <row r="1467" spans="8:55" s="616" customFormat="1">
      <c r="H1467" s="230"/>
      <c r="J1467" s="617"/>
      <c r="L1467" s="617"/>
      <c r="Q1467" s="617"/>
      <c r="R1467" s="615"/>
      <c r="AA1467" s="618"/>
      <c r="AB1467" s="167"/>
      <c r="AD1467" s="618"/>
      <c r="AE1467" s="167"/>
      <c r="AU1467" s="618"/>
      <c r="AW1467" s="230"/>
      <c r="BB1467" s="619"/>
      <c r="BC1467" s="619"/>
    </row>
    <row r="1468" spans="8:55" s="616" customFormat="1">
      <c r="H1468" s="230"/>
      <c r="J1468" s="617"/>
      <c r="L1468" s="617"/>
      <c r="Q1468" s="617"/>
      <c r="R1468" s="615"/>
      <c r="AA1468" s="618"/>
      <c r="AB1468" s="167"/>
      <c r="AD1468" s="618"/>
      <c r="AE1468" s="167"/>
      <c r="AU1468" s="618"/>
      <c r="AW1468" s="230"/>
      <c r="BB1468" s="619"/>
      <c r="BC1468" s="619"/>
    </row>
    <row r="1469" spans="8:55" s="616" customFormat="1">
      <c r="H1469" s="230"/>
      <c r="J1469" s="617"/>
      <c r="L1469" s="617"/>
      <c r="Q1469" s="617"/>
      <c r="R1469" s="615"/>
      <c r="AA1469" s="618"/>
      <c r="AB1469" s="167"/>
      <c r="AD1469" s="618"/>
      <c r="AE1469" s="167"/>
      <c r="AU1469" s="618"/>
      <c r="AW1469" s="230"/>
      <c r="BB1469" s="619"/>
      <c r="BC1469" s="619"/>
    </row>
    <row r="1470" spans="8:55" s="616" customFormat="1">
      <c r="H1470" s="230"/>
      <c r="J1470" s="617"/>
      <c r="L1470" s="617"/>
      <c r="Q1470" s="617"/>
      <c r="R1470" s="615"/>
      <c r="AA1470" s="618"/>
      <c r="AB1470" s="167"/>
      <c r="AD1470" s="618"/>
      <c r="AE1470" s="167"/>
      <c r="AU1470" s="618"/>
      <c r="AW1470" s="230"/>
      <c r="BB1470" s="619"/>
      <c r="BC1470" s="619"/>
    </row>
    <row r="1471" spans="8:55" s="616" customFormat="1">
      <c r="H1471" s="230"/>
      <c r="J1471" s="617"/>
      <c r="L1471" s="617"/>
      <c r="Q1471" s="617"/>
      <c r="R1471" s="615"/>
      <c r="AA1471" s="618"/>
      <c r="AB1471" s="167"/>
      <c r="AD1471" s="618"/>
      <c r="AE1471" s="167"/>
      <c r="AU1471" s="618"/>
      <c r="AW1471" s="230"/>
      <c r="BB1471" s="619"/>
      <c r="BC1471" s="619"/>
    </row>
    <row r="1472" spans="8:55" s="616" customFormat="1">
      <c r="H1472" s="230"/>
      <c r="J1472" s="617"/>
      <c r="L1472" s="617"/>
      <c r="Q1472" s="617"/>
      <c r="R1472" s="615"/>
      <c r="AA1472" s="618"/>
      <c r="AB1472" s="167"/>
      <c r="AD1472" s="618"/>
      <c r="AE1472" s="167"/>
      <c r="AU1472" s="618"/>
      <c r="AW1472" s="230"/>
      <c r="BB1472" s="619"/>
      <c r="BC1472" s="619"/>
    </row>
    <row r="1473" spans="8:55" s="616" customFormat="1">
      <c r="H1473" s="230"/>
      <c r="J1473" s="617"/>
      <c r="L1473" s="617"/>
      <c r="Q1473" s="617"/>
      <c r="R1473" s="615"/>
      <c r="AA1473" s="618"/>
      <c r="AB1473" s="167"/>
      <c r="AD1473" s="618"/>
      <c r="AE1473" s="167"/>
      <c r="AU1473" s="618"/>
      <c r="AW1473" s="230"/>
      <c r="BB1473" s="619"/>
      <c r="BC1473" s="619"/>
    </row>
    <row r="1474" spans="8:55" s="616" customFormat="1">
      <c r="H1474" s="230"/>
      <c r="J1474" s="617"/>
      <c r="L1474" s="617"/>
      <c r="Q1474" s="617"/>
      <c r="R1474" s="615"/>
      <c r="AA1474" s="618"/>
      <c r="AB1474" s="167"/>
      <c r="AD1474" s="618"/>
      <c r="AE1474" s="167"/>
      <c r="AU1474" s="618"/>
      <c r="AW1474" s="230"/>
      <c r="BB1474" s="619"/>
      <c r="BC1474" s="619"/>
    </row>
    <row r="1475" spans="8:55" s="616" customFormat="1">
      <c r="H1475" s="230"/>
      <c r="J1475" s="617"/>
      <c r="L1475" s="617"/>
      <c r="Q1475" s="617"/>
      <c r="R1475" s="615"/>
      <c r="AA1475" s="618"/>
      <c r="AB1475" s="167"/>
      <c r="AD1475" s="618"/>
      <c r="AE1475" s="167"/>
      <c r="AU1475" s="618"/>
      <c r="AW1475" s="230"/>
      <c r="BB1475" s="619"/>
      <c r="BC1475" s="619"/>
    </row>
    <row r="1476" spans="8:55" s="616" customFormat="1">
      <c r="H1476" s="230"/>
      <c r="J1476" s="617"/>
      <c r="L1476" s="617"/>
      <c r="Q1476" s="617"/>
      <c r="R1476" s="615"/>
      <c r="AA1476" s="618"/>
      <c r="AB1476" s="167"/>
      <c r="AD1476" s="618"/>
      <c r="AE1476" s="167"/>
      <c r="AU1476" s="618"/>
      <c r="AW1476" s="230"/>
      <c r="BB1476" s="619"/>
      <c r="BC1476" s="619"/>
    </row>
    <row r="1477" spans="8:55" s="616" customFormat="1">
      <c r="H1477" s="230"/>
      <c r="J1477" s="617"/>
      <c r="L1477" s="617"/>
      <c r="Q1477" s="617"/>
      <c r="R1477" s="615"/>
      <c r="AA1477" s="618"/>
      <c r="AB1477" s="167"/>
      <c r="AD1477" s="618"/>
      <c r="AE1477" s="167"/>
      <c r="AU1477" s="618"/>
      <c r="AW1477" s="230"/>
      <c r="BB1477" s="619"/>
      <c r="BC1477" s="619"/>
    </row>
    <row r="1478" spans="8:55" s="616" customFormat="1">
      <c r="H1478" s="230"/>
      <c r="J1478" s="617"/>
      <c r="L1478" s="617"/>
      <c r="Q1478" s="617"/>
      <c r="R1478" s="615"/>
      <c r="AA1478" s="618"/>
      <c r="AB1478" s="167"/>
      <c r="AD1478" s="618"/>
      <c r="AE1478" s="167"/>
      <c r="AU1478" s="618"/>
      <c r="AW1478" s="230"/>
      <c r="BB1478" s="619"/>
      <c r="BC1478" s="619"/>
    </row>
    <row r="1479" spans="8:55" s="616" customFormat="1">
      <c r="H1479" s="230"/>
      <c r="J1479" s="617"/>
      <c r="L1479" s="617"/>
      <c r="Q1479" s="617"/>
      <c r="R1479" s="615"/>
      <c r="AA1479" s="618"/>
      <c r="AB1479" s="167"/>
      <c r="AD1479" s="618"/>
      <c r="AE1479" s="167"/>
      <c r="AU1479" s="618"/>
      <c r="AW1479" s="230"/>
      <c r="BB1479" s="619"/>
      <c r="BC1479" s="619"/>
    </row>
    <row r="1480" spans="8:55" s="616" customFormat="1">
      <c r="H1480" s="230"/>
      <c r="J1480" s="617"/>
      <c r="L1480" s="617"/>
      <c r="Q1480" s="617"/>
      <c r="R1480" s="615"/>
      <c r="AA1480" s="618"/>
      <c r="AB1480" s="167"/>
      <c r="AD1480" s="618"/>
      <c r="AE1480" s="167"/>
      <c r="AU1480" s="618"/>
      <c r="AW1480" s="230"/>
      <c r="BB1480" s="619"/>
      <c r="BC1480" s="619"/>
    </row>
    <row r="1481" spans="8:55" s="616" customFormat="1">
      <c r="H1481" s="230"/>
      <c r="J1481" s="617"/>
      <c r="L1481" s="617"/>
      <c r="Q1481" s="617"/>
      <c r="R1481" s="615"/>
      <c r="AA1481" s="618"/>
      <c r="AB1481" s="167"/>
      <c r="AD1481" s="618"/>
      <c r="AE1481" s="167"/>
      <c r="AU1481" s="618"/>
      <c r="AW1481" s="230"/>
      <c r="BB1481" s="619"/>
      <c r="BC1481" s="619"/>
    </row>
    <row r="1482" spans="8:55" s="616" customFormat="1">
      <c r="H1482" s="230"/>
      <c r="J1482" s="617"/>
      <c r="L1482" s="617"/>
      <c r="Q1482" s="617"/>
      <c r="R1482" s="615"/>
      <c r="AA1482" s="618"/>
      <c r="AB1482" s="167"/>
      <c r="AD1482" s="618"/>
      <c r="AE1482" s="167"/>
      <c r="AU1482" s="618"/>
      <c r="AW1482" s="230"/>
      <c r="BB1482" s="619"/>
      <c r="BC1482" s="619"/>
    </row>
    <row r="1483" spans="8:55" s="616" customFormat="1">
      <c r="H1483" s="230"/>
      <c r="J1483" s="617"/>
      <c r="L1483" s="617"/>
      <c r="Q1483" s="617"/>
      <c r="R1483" s="615"/>
      <c r="AA1483" s="618"/>
      <c r="AB1483" s="167"/>
      <c r="AD1483" s="618"/>
      <c r="AE1483" s="167"/>
      <c r="AU1483" s="618"/>
      <c r="AW1483" s="230"/>
      <c r="BB1483" s="619"/>
      <c r="BC1483" s="619"/>
    </row>
    <row r="1484" spans="8:55" s="616" customFormat="1">
      <c r="H1484" s="230"/>
      <c r="J1484" s="617"/>
      <c r="L1484" s="617"/>
      <c r="Q1484" s="617"/>
      <c r="R1484" s="615"/>
      <c r="AA1484" s="618"/>
      <c r="AB1484" s="167"/>
      <c r="AD1484" s="618"/>
      <c r="AE1484" s="167"/>
      <c r="AU1484" s="618"/>
      <c r="AW1484" s="230"/>
      <c r="BB1484" s="619"/>
      <c r="BC1484" s="619"/>
    </row>
    <row r="1485" spans="8:55" s="616" customFormat="1">
      <c r="H1485" s="230"/>
      <c r="J1485" s="617"/>
      <c r="L1485" s="617"/>
      <c r="Q1485" s="617"/>
      <c r="R1485" s="615"/>
      <c r="AA1485" s="618"/>
      <c r="AB1485" s="167"/>
      <c r="AD1485" s="618"/>
      <c r="AE1485" s="167"/>
      <c r="AU1485" s="618"/>
      <c r="AW1485" s="230"/>
      <c r="BB1485" s="619"/>
      <c r="BC1485" s="619"/>
    </row>
    <row r="1486" spans="8:55" s="616" customFormat="1">
      <c r="H1486" s="230"/>
      <c r="J1486" s="617"/>
      <c r="L1486" s="617"/>
      <c r="Q1486" s="617"/>
      <c r="R1486" s="615"/>
      <c r="AA1486" s="618"/>
      <c r="AB1486" s="167"/>
      <c r="AD1486" s="618"/>
      <c r="AE1486" s="167"/>
      <c r="AU1486" s="618"/>
      <c r="AW1486" s="230"/>
      <c r="BB1486" s="619"/>
      <c r="BC1486" s="619"/>
    </row>
    <row r="1487" spans="8:55" s="616" customFormat="1">
      <c r="H1487" s="230"/>
      <c r="J1487" s="617"/>
      <c r="L1487" s="617"/>
      <c r="Q1487" s="617"/>
      <c r="R1487" s="615"/>
      <c r="AA1487" s="618"/>
      <c r="AB1487" s="167"/>
      <c r="AD1487" s="618"/>
      <c r="AE1487" s="167"/>
      <c r="AU1487" s="618"/>
      <c r="AW1487" s="230"/>
      <c r="BB1487" s="619"/>
      <c r="BC1487" s="619"/>
    </row>
    <row r="1488" spans="8:55" s="616" customFormat="1">
      <c r="H1488" s="230"/>
      <c r="J1488" s="617"/>
      <c r="L1488" s="617"/>
      <c r="Q1488" s="617"/>
      <c r="R1488" s="615"/>
      <c r="AA1488" s="618"/>
      <c r="AB1488" s="167"/>
      <c r="AD1488" s="618"/>
      <c r="AE1488" s="167"/>
      <c r="AU1488" s="618"/>
      <c r="AW1488" s="230"/>
      <c r="BB1488" s="619"/>
      <c r="BC1488" s="619"/>
    </row>
    <row r="1489" spans="8:55" s="616" customFormat="1">
      <c r="H1489" s="230"/>
      <c r="J1489" s="617"/>
      <c r="L1489" s="617"/>
      <c r="Q1489" s="617"/>
      <c r="R1489" s="615"/>
      <c r="AA1489" s="618"/>
      <c r="AB1489" s="167"/>
      <c r="AD1489" s="618"/>
      <c r="AE1489" s="167"/>
      <c r="AU1489" s="618"/>
      <c r="AW1489" s="230"/>
      <c r="BB1489" s="619"/>
      <c r="BC1489" s="619"/>
    </row>
    <row r="1490" spans="8:55" s="616" customFormat="1">
      <c r="H1490" s="230"/>
      <c r="J1490" s="617"/>
      <c r="L1490" s="617"/>
      <c r="Q1490" s="617"/>
      <c r="R1490" s="615"/>
      <c r="AA1490" s="618"/>
      <c r="AB1490" s="167"/>
      <c r="AD1490" s="618"/>
      <c r="AE1490" s="167"/>
      <c r="AU1490" s="618"/>
      <c r="AW1490" s="230"/>
      <c r="BB1490" s="619"/>
      <c r="BC1490" s="619"/>
    </row>
    <row r="1491" spans="8:55" s="616" customFormat="1">
      <c r="H1491" s="230"/>
      <c r="J1491" s="617"/>
      <c r="L1491" s="617"/>
      <c r="Q1491" s="617"/>
      <c r="R1491" s="615"/>
      <c r="AA1491" s="618"/>
      <c r="AB1491" s="167"/>
      <c r="AD1491" s="618"/>
      <c r="AE1491" s="167"/>
      <c r="AU1491" s="618"/>
      <c r="AW1491" s="230"/>
      <c r="BB1491" s="619"/>
      <c r="BC1491" s="619"/>
    </row>
    <row r="1492" spans="8:55" s="616" customFormat="1">
      <c r="H1492" s="230"/>
      <c r="J1492" s="617"/>
      <c r="L1492" s="617"/>
      <c r="Q1492" s="617"/>
      <c r="R1492" s="615"/>
      <c r="AA1492" s="618"/>
      <c r="AB1492" s="167"/>
      <c r="AD1492" s="618"/>
      <c r="AE1492" s="167"/>
      <c r="AU1492" s="618"/>
      <c r="AW1492" s="230"/>
      <c r="BB1492" s="619"/>
      <c r="BC1492" s="619"/>
    </row>
    <row r="1493" spans="8:55" s="616" customFormat="1">
      <c r="H1493" s="230"/>
      <c r="J1493" s="617"/>
      <c r="L1493" s="617"/>
      <c r="Q1493" s="617"/>
      <c r="R1493" s="615"/>
      <c r="AA1493" s="618"/>
      <c r="AB1493" s="167"/>
      <c r="AD1493" s="618"/>
      <c r="AE1493" s="167"/>
      <c r="AU1493" s="618"/>
      <c r="AW1493" s="230"/>
      <c r="BB1493" s="619"/>
      <c r="BC1493" s="619"/>
    </row>
    <row r="1494" spans="8:55" s="616" customFormat="1">
      <c r="H1494" s="230"/>
      <c r="J1494" s="617"/>
      <c r="L1494" s="617"/>
      <c r="Q1494" s="617"/>
      <c r="R1494" s="615"/>
      <c r="AA1494" s="618"/>
      <c r="AB1494" s="167"/>
      <c r="AD1494" s="618"/>
      <c r="AE1494" s="167"/>
      <c r="AU1494" s="618"/>
      <c r="AW1494" s="230"/>
      <c r="BB1494" s="619"/>
      <c r="BC1494" s="619"/>
    </row>
    <row r="1495" spans="8:55" s="616" customFormat="1">
      <c r="H1495" s="230"/>
      <c r="J1495" s="617"/>
      <c r="L1495" s="617"/>
      <c r="Q1495" s="617"/>
      <c r="R1495" s="615"/>
      <c r="AA1495" s="618"/>
      <c r="AB1495" s="167"/>
      <c r="AD1495" s="618"/>
      <c r="AE1495" s="167"/>
      <c r="AU1495" s="618"/>
      <c r="AW1495" s="230"/>
      <c r="BB1495" s="619"/>
      <c r="BC1495" s="619"/>
    </row>
    <row r="1496" spans="8:55" s="616" customFormat="1">
      <c r="H1496" s="230"/>
      <c r="J1496" s="617"/>
      <c r="L1496" s="617"/>
      <c r="Q1496" s="617"/>
      <c r="R1496" s="615"/>
      <c r="AA1496" s="618"/>
      <c r="AB1496" s="167"/>
      <c r="AD1496" s="618"/>
      <c r="AE1496" s="167"/>
      <c r="AU1496" s="618"/>
      <c r="AW1496" s="230"/>
      <c r="BB1496" s="619"/>
      <c r="BC1496" s="619"/>
    </row>
    <row r="1497" spans="8:55" s="616" customFormat="1">
      <c r="H1497" s="230"/>
      <c r="J1497" s="617"/>
      <c r="L1497" s="617"/>
      <c r="Q1497" s="617"/>
      <c r="R1497" s="615"/>
      <c r="AA1497" s="618"/>
      <c r="AB1497" s="167"/>
      <c r="AD1497" s="618"/>
      <c r="AE1497" s="167"/>
      <c r="AU1497" s="618"/>
      <c r="AW1497" s="230"/>
      <c r="BB1497" s="619"/>
      <c r="BC1497" s="619"/>
    </row>
    <row r="1498" spans="8:55" s="616" customFormat="1">
      <c r="H1498" s="230"/>
      <c r="J1498" s="617"/>
      <c r="L1498" s="617"/>
      <c r="Q1498" s="617"/>
      <c r="R1498" s="615"/>
      <c r="AA1498" s="618"/>
      <c r="AB1498" s="167"/>
      <c r="AD1498" s="618"/>
      <c r="AE1498" s="167"/>
      <c r="AU1498" s="618"/>
      <c r="AW1498" s="230"/>
      <c r="BB1498" s="619"/>
      <c r="BC1498" s="619"/>
    </row>
    <row r="1499" spans="8:55" s="616" customFormat="1">
      <c r="H1499" s="230"/>
      <c r="J1499" s="617"/>
      <c r="L1499" s="617"/>
      <c r="Q1499" s="617"/>
      <c r="R1499" s="615"/>
      <c r="AA1499" s="618"/>
      <c r="AB1499" s="167"/>
      <c r="AD1499" s="618"/>
      <c r="AE1499" s="167"/>
      <c r="AU1499" s="618"/>
      <c r="AW1499" s="230"/>
      <c r="BB1499" s="619"/>
      <c r="BC1499" s="619"/>
    </row>
    <row r="1500" spans="8:55" s="616" customFormat="1">
      <c r="H1500" s="230"/>
      <c r="J1500" s="617"/>
      <c r="L1500" s="617"/>
      <c r="Q1500" s="617"/>
      <c r="R1500" s="615"/>
      <c r="AA1500" s="618"/>
      <c r="AB1500" s="167"/>
      <c r="AD1500" s="618"/>
      <c r="AE1500" s="167"/>
      <c r="AU1500" s="618"/>
      <c r="AW1500" s="230"/>
      <c r="BB1500" s="619"/>
      <c r="BC1500" s="619"/>
    </row>
    <row r="1501" spans="8:55" s="616" customFormat="1">
      <c r="H1501" s="230"/>
      <c r="J1501" s="617"/>
      <c r="L1501" s="617"/>
      <c r="Q1501" s="617"/>
      <c r="R1501" s="615"/>
      <c r="AA1501" s="618"/>
      <c r="AB1501" s="167"/>
      <c r="AD1501" s="618"/>
      <c r="AE1501" s="167"/>
      <c r="AU1501" s="618"/>
      <c r="AW1501" s="230"/>
      <c r="BB1501" s="619"/>
      <c r="BC1501" s="619"/>
    </row>
    <row r="1502" spans="8:55" s="616" customFormat="1">
      <c r="H1502" s="230"/>
      <c r="J1502" s="617"/>
      <c r="L1502" s="617"/>
      <c r="Q1502" s="617"/>
      <c r="R1502" s="615"/>
      <c r="AA1502" s="618"/>
      <c r="AB1502" s="167"/>
      <c r="AD1502" s="618"/>
      <c r="AE1502" s="167"/>
      <c r="AU1502" s="618"/>
      <c r="AW1502" s="230"/>
      <c r="BB1502" s="619"/>
      <c r="BC1502" s="619"/>
    </row>
    <row r="1503" spans="8:55" s="616" customFormat="1">
      <c r="H1503" s="230"/>
      <c r="J1503" s="617"/>
      <c r="L1503" s="617"/>
      <c r="Q1503" s="617"/>
      <c r="R1503" s="615"/>
      <c r="AA1503" s="618"/>
      <c r="AB1503" s="167"/>
      <c r="AD1503" s="618"/>
      <c r="AE1503" s="167"/>
      <c r="AU1503" s="618"/>
      <c r="AW1503" s="230"/>
      <c r="BB1503" s="619"/>
      <c r="BC1503" s="619"/>
    </row>
    <row r="1504" spans="8:55" s="616" customFormat="1">
      <c r="H1504" s="230"/>
      <c r="J1504" s="617"/>
      <c r="L1504" s="617"/>
      <c r="Q1504" s="617"/>
      <c r="R1504" s="615"/>
      <c r="AA1504" s="618"/>
      <c r="AB1504" s="167"/>
      <c r="AD1504" s="618"/>
      <c r="AE1504" s="167"/>
      <c r="AU1504" s="618"/>
      <c r="AW1504" s="230"/>
      <c r="BB1504" s="619"/>
      <c r="BC1504" s="619"/>
    </row>
    <row r="1505" spans="8:55" s="616" customFormat="1">
      <c r="H1505" s="230"/>
      <c r="J1505" s="617"/>
      <c r="L1505" s="617"/>
      <c r="Q1505" s="617"/>
      <c r="R1505" s="615"/>
      <c r="AA1505" s="618"/>
      <c r="AB1505" s="167"/>
      <c r="AD1505" s="618"/>
      <c r="AE1505" s="167"/>
      <c r="AU1505" s="618"/>
      <c r="AW1505" s="230"/>
      <c r="BB1505" s="619"/>
      <c r="BC1505" s="619"/>
    </row>
    <row r="1506" spans="8:55" s="616" customFormat="1">
      <c r="H1506" s="230"/>
      <c r="J1506" s="617"/>
      <c r="L1506" s="617"/>
      <c r="Q1506" s="617"/>
      <c r="R1506" s="615"/>
      <c r="AA1506" s="618"/>
      <c r="AB1506" s="167"/>
      <c r="AD1506" s="618"/>
      <c r="AE1506" s="167"/>
      <c r="AU1506" s="618"/>
      <c r="AW1506" s="230"/>
      <c r="BB1506" s="619"/>
      <c r="BC1506" s="619"/>
    </row>
    <row r="1507" spans="8:55" s="616" customFormat="1">
      <c r="H1507" s="230"/>
      <c r="J1507" s="617"/>
      <c r="L1507" s="617"/>
      <c r="Q1507" s="617"/>
      <c r="R1507" s="615"/>
      <c r="AA1507" s="618"/>
      <c r="AB1507" s="167"/>
      <c r="AD1507" s="618"/>
      <c r="AE1507" s="167"/>
      <c r="AU1507" s="618"/>
      <c r="AW1507" s="230"/>
      <c r="BB1507" s="619"/>
      <c r="BC1507" s="619"/>
    </row>
    <row r="1508" spans="8:55" s="616" customFormat="1">
      <c r="H1508" s="230"/>
      <c r="J1508" s="617"/>
      <c r="L1508" s="617"/>
      <c r="Q1508" s="617"/>
      <c r="R1508" s="615"/>
      <c r="AA1508" s="618"/>
      <c r="AB1508" s="167"/>
      <c r="AD1508" s="618"/>
      <c r="AE1508" s="167"/>
      <c r="AU1508" s="618"/>
      <c r="AW1508" s="230"/>
      <c r="BB1508" s="619"/>
      <c r="BC1508" s="619"/>
    </row>
    <row r="1509" spans="8:55" s="616" customFormat="1">
      <c r="H1509" s="230"/>
      <c r="J1509" s="617"/>
      <c r="L1509" s="617"/>
      <c r="Q1509" s="617"/>
      <c r="R1509" s="615"/>
      <c r="AA1509" s="618"/>
      <c r="AB1509" s="167"/>
      <c r="AD1509" s="618"/>
      <c r="AE1509" s="167"/>
      <c r="AU1509" s="618"/>
      <c r="AW1509" s="230"/>
      <c r="BB1509" s="619"/>
      <c r="BC1509" s="619"/>
    </row>
    <row r="1510" spans="8:55" s="616" customFormat="1">
      <c r="H1510" s="230"/>
      <c r="J1510" s="617"/>
      <c r="L1510" s="617"/>
      <c r="Q1510" s="617"/>
      <c r="R1510" s="615"/>
      <c r="AA1510" s="618"/>
      <c r="AB1510" s="167"/>
      <c r="AD1510" s="618"/>
      <c r="AE1510" s="167"/>
      <c r="AU1510" s="618"/>
      <c r="AW1510" s="230"/>
      <c r="BB1510" s="619"/>
      <c r="BC1510" s="619"/>
    </row>
    <row r="1511" spans="8:55" s="616" customFormat="1">
      <c r="H1511" s="230"/>
      <c r="J1511" s="617"/>
      <c r="L1511" s="617"/>
      <c r="Q1511" s="617"/>
      <c r="R1511" s="615"/>
      <c r="AA1511" s="618"/>
      <c r="AB1511" s="167"/>
      <c r="AD1511" s="618"/>
      <c r="AE1511" s="167"/>
      <c r="AU1511" s="618"/>
      <c r="AW1511" s="230"/>
      <c r="BB1511" s="619"/>
      <c r="BC1511" s="619"/>
    </row>
    <row r="1512" spans="8:55" s="616" customFormat="1">
      <c r="H1512" s="230"/>
      <c r="J1512" s="617"/>
      <c r="L1512" s="617"/>
      <c r="Q1512" s="617"/>
      <c r="R1512" s="615"/>
      <c r="AA1512" s="618"/>
      <c r="AB1512" s="167"/>
      <c r="AD1512" s="618"/>
      <c r="AE1512" s="167"/>
      <c r="AU1512" s="618"/>
      <c r="AW1512" s="230"/>
      <c r="BB1512" s="619"/>
      <c r="BC1512" s="619"/>
    </row>
    <row r="1513" spans="8:55" s="616" customFormat="1">
      <c r="H1513" s="230"/>
      <c r="J1513" s="617"/>
      <c r="L1513" s="617"/>
      <c r="Q1513" s="617"/>
      <c r="R1513" s="615"/>
      <c r="AA1513" s="618"/>
      <c r="AB1513" s="167"/>
      <c r="AD1513" s="618"/>
      <c r="AE1513" s="167"/>
      <c r="AU1513" s="618"/>
      <c r="AW1513" s="230"/>
      <c r="BB1513" s="619"/>
      <c r="BC1513" s="619"/>
    </row>
    <row r="1514" spans="8:55" s="616" customFormat="1">
      <c r="H1514" s="230"/>
      <c r="J1514" s="617"/>
      <c r="L1514" s="617"/>
      <c r="Q1514" s="617"/>
      <c r="R1514" s="615"/>
      <c r="AA1514" s="618"/>
      <c r="AB1514" s="167"/>
      <c r="AD1514" s="618"/>
      <c r="AE1514" s="167"/>
      <c r="AU1514" s="618"/>
      <c r="AW1514" s="230"/>
      <c r="BB1514" s="619"/>
      <c r="BC1514" s="619"/>
    </row>
    <row r="1515" spans="8:55" s="616" customFormat="1">
      <c r="H1515" s="230"/>
      <c r="J1515" s="617"/>
      <c r="L1515" s="617"/>
      <c r="Q1515" s="617"/>
      <c r="R1515" s="615"/>
      <c r="AA1515" s="618"/>
      <c r="AB1515" s="167"/>
      <c r="AD1515" s="618"/>
      <c r="AE1515" s="167"/>
      <c r="AU1515" s="618"/>
      <c r="AW1515" s="230"/>
      <c r="BB1515" s="619"/>
      <c r="BC1515" s="619"/>
    </row>
    <row r="1516" spans="8:55" s="616" customFormat="1">
      <c r="H1516" s="230"/>
      <c r="J1516" s="617"/>
      <c r="L1516" s="617"/>
      <c r="Q1516" s="617"/>
      <c r="R1516" s="615"/>
      <c r="AA1516" s="618"/>
      <c r="AB1516" s="167"/>
      <c r="AD1516" s="618"/>
      <c r="AE1516" s="167"/>
      <c r="AU1516" s="618"/>
      <c r="AW1516" s="230"/>
      <c r="BB1516" s="619"/>
      <c r="BC1516" s="619"/>
    </row>
    <row r="1517" spans="8:55" s="616" customFormat="1">
      <c r="H1517" s="230"/>
      <c r="J1517" s="617"/>
      <c r="L1517" s="617"/>
      <c r="Q1517" s="617"/>
      <c r="R1517" s="615"/>
      <c r="AA1517" s="618"/>
      <c r="AB1517" s="167"/>
      <c r="AD1517" s="618"/>
      <c r="AE1517" s="167"/>
      <c r="AU1517" s="618"/>
      <c r="AW1517" s="230"/>
      <c r="BB1517" s="619"/>
      <c r="BC1517" s="619"/>
    </row>
    <row r="1518" spans="8:55" s="616" customFormat="1">
      <c r="H1518" s="230"/>
      <c r="J1518" s="617"/>
      <c r="L1518" s="617"/>
      <c r="Q1518" s="617"/>
      <c r="R1518" s="615"/>
      <c r="AA1518" s="618"/>
      <c r="AB1518" s="167"/>
      <c r="AD1518" s="618"/>
      <c r="AE1518" s="167"/>
      <c r="AU1518" s="618"/>
      <c r="AW1518" s="230"/>
      <c r="BB1518" s="619"/>
      <c r="BC1518" s="619"/>
    </row>
    <row r="1519" spans="8:55" s="616" customFormat="1">
      <c r="H1519" s="230"/>
      <c r="J1519" s="617"/>
      <c r="L1519" s="617"/>
      <c r="Q1519" s="617"/>
      <c r="R1519" s="615"/>
      <c r="AA1519" s="618"/>
      <c r="AB1519" s="167"/>
      <c r="AD1519" s="618"/>
      <c r="AE1519" s="167"/>
      <c r="AU1519" s="618"/>
      <c r="AW1519" s="230"/>
      <c r="BB1519" s="619"/>
      <c r="BC1519" s="619"/>
    </row>
    <row r="1520" spans="8:55" s="616" customFormat="1">
      <c r="H1520" s="230"/>
      <c r="J1520" s="617"/>
      <c r="L1520" s="617"/>
      <c r="Q1520" s="617"/>
      <c r="R1520" s="615"/>
      <c r="AA1520" s="618"/>
      <c r="AB1520" s="167"/>
      <c r="AD1520" s="618"/>
      <c r="AE1520" s="167"/>
      <c r="AU1520" s="618"/>
      <c r="AW1520" s="230"/>
      <c r="BB1520" s="619"/>
      <c r="BC1520" s="619"/>
    </row>
    <row r="1521" spans="8:55" s="616" customFormat="1">
      <c r="H1521" s="230"/>
      <c r="J1521" s="617"/>
      <c r="L1521" s="617"/>
      <c r="Q1521" s="617"/>
      <c r="R1521" s="615"/>
      <c r="AA1521" s="618"/>
      <c r="AB1521" s="167"/>
      <c r="AD1521" s="618"/>
      <c r="AE1521" s="167"/>
      <c r="AU1521" s="618"/>
      <c r="AW1521" s="230"/>
      <c r="BB1521" s="619"/>
      <c r="BC1521" s="619"/>
    </row>
    <row r="1522" spans="8:55" s="616" customFormat="1">
      <c r="H1522" s="230"/>
      <c r="J1522" s="617"/>
      <c r="L1522" s="617"/>
      <c r="Q1522" s="617"/>
      <c r="R1522" s="615"/>
      <c r="AA1522" s="618"/>
      <c r="AB1522" s="167"/>
      <c r="AD1522" s="618"/>
      <c r="AE1522" s="167"/>
      <c r="AU1522" s="618"/>
      <c r="AW1522" s="230"/>
      <c r="BB1522" s="619"/>
      <c r="BC1522" s="619"/>
    </row>
    <row r="1523" spans="8:55" s="616" customFormat="1">
      <c r="H1523" s="230"/>
      <c r="J1523" s="617"/>
      <c r="L1523" s="617"/>
      <c r="Q1523" s="617"/>
      <c r="R1523" s="615"/>
      <c r="AA1523" s="618"/>
      <c r="AB1523" s="167"/>
      <c r="AD1523" s="618"/>
      <c r="AE1523" s="167"/>
      <c r="AU1523" s="618"/>
      <c r="AW1523" s="230"/>
      <c r="BB1523" s="619"/>
      <c r="BC1523" s="619"/>
    </row>
    <row r="1524" spans="8:55" s="616" customFormat="1">
      <c r="H1524" s="230"/>
      <c r="J1524" s="617"/>
      <c r="L1524" s="617"/>
      <c r="Q1524" s="617"/>
      <c r="R1524" s="615"/>
      <c r="AA1524" s="618"/>
      <c r="AB1524" s="167"/>
      <c r="AD1524" s="618"/>
      <c r="AE1524" s="167"/>
      <c r="AU1524" s="618"/>
      <c r="AW1524" s="230"/>
      <c r="BB1524" s="619"/>
      <c r="BC1524" s="619"/>
    </row>
    <row r="1525" spans="8:55" s="616" customFormat="1">
      <c r="H1525" s="230"/>
      <c r="J1525" s="617"/>
      <c r="L1525" s="617"/>
      <c r="Q1525" s="617"/>
      <c r="R1525" s="615"/>
      <c r="AA1525" s="618"/>
      <c r="AB1525" s="167"/>
      <c r="AD1525" s="618"/>
      <c r="AE1525" s="167"/>
      <c r="AU1525" s="618"/>
      <c r="AW1525" s="230"/>
      <c r="BB1525" s="619"/>
      <c r="BC1525" s="619"/>
    </row>
    <row r="1526" spans="8:55" s="616" customFormat="1">
      <c r="H1526" s="230"/>
      <c r="J1526" s="617"/>
      <c r="L1526" s="617"/>
      <c r="Q1526" s="617"/>
      <c r="R1526" s="615"/>
      <c r="AA1526" s="618"/>
      <c r="AB1526" s="167"/>
      <c r="AD1526" s="618"/>
      <c r="AE1526" s="167"/>
      <c r="AU1526" s="618"/>
      <c r="AW1526" s="230"/>
      <c r="BB1526" s="619"/>
      <c r="BC1526" s="619"/>
    </row>
    <row r="1527" spans="8:55" s="616" customFormat="1">
      <c r="H1527" s="230"/>
      <c r="J1527" s="617"/>
      <c r="L1527" s="617"/>
      <c r="Q1527" s="617"/>
      <c r="R1527" s="615"/>
      <c r="AA1527" s="618"/>
      <c r="AB1527" s="167"/>
      <c r="AD1527" s="618"/>
      <c r="AE1527" s="167"/>
      <c r="AU1527" s="618"/>
      <c r="AW1527" s="230"/>
      <c r="BB1527" s="619"/>
      <c r="BC1527" s="619"/>
    </row>
    <row r="1528" spans="8:55" s="616" customFormat="1">
      <c r="H1528" s="230"/>
      <c r="J1528" s="617"/>
      <c r="L1528" s="617"/>
      <c r="Q1528" s="617"/>
      <c r="R1528" s="615"/>
      <c r="AA1528" s="618"/>
      <c r="AB1528" s="167"/>
      <c r="AD1528" s="618"/>
      <c r="AE1528" s="167"/>
      <c r="AU1528" s="618"/>
      <c r="AW1528" s="230"/>
      <c r="BB1528" s="619"/>
      <c r="BC1528" s="619"/>
    </row>
    <row r="1529" spans="8:55" s="616" customFormat="1">
      <c r="H1529" s="230"/>
      <c r="J1529" s="617"/>
      <c r="L1529" s="617"/>
      <c r="Q1529" s="617"/>
      <c r="R1529" s="615"/>
      <c r="AA1529" s="618"/>
      <c r="AB1529" s="167"/>
      <c r="AD1529" s="618"/>
      <c r="AE1529" s="167"/>
      <c r="AU1529" s="618"/>
      <c r="AW1529" s="230"/>
      <c r="BB1529" s="619"/>
      <c r="BC1529" s="619"/>
    </row>
    <row r="1530" spans="8:55" s="616" customFormat="1">
      <c r="H1530" s="230"/>
      <c r="J1530" s="617"/>
      <c r="L1530" s="617"/>
      <c r="Q1530" s="617"/>
      <c r="R1530" s="615"/>
      <c r="AA1530" s="618"/>
      <c r="AB1530" s="167"/>
      <c r="AD1530" s="618"/>
      <c r="AE1530" s="167"/>
      <c r="AU1530" s="618"/>
      <c r="AW1530" s="230"/>
      <c r="BB1530" s="619"/>
      <c r="BC1530" s="619"/>
    </row>
    <row r="1531" spans="8:55" s="616" customFormat="1">
      <c r="H1531" s="230"/>
      <c r="J1531" s="617"/>
      <c r="L1531" s="617"/>
      <c r="Q1531" s="617"/>
      <c r="R1531" s="615"/>
      <c r="AA1531" s="618"/>
      <c r="AB1531" s="167"/>
      <c r="AD1531" s="618"/>
      <c r="AE1531" s="167"/>
      <c r="AU1531" s="618"/>
      <c r="AW1531" s="230"/>
      <c r="BB1531" s="619"/>
      <c r="BC1531" s="619"/>
    </row>
    <row r="1532" spans="8:55" s="616" customFormat="1">
      <c r="H1532" s="230"/>
      <c r="J1532" s="617"/>
      <c r="L1532" s="617"/>
      <c r="Q1532" s="617"/>
      <c r="R1532" s="615"/>
      <c r="AA1532" s="618"/>
      <c r="AB1532" s="167"/>
      <c r="AD1532" s="618"/>
      <c r="AE1532" s="167"/>
      <c r="AU1532" s="618"/>
      <c r="AW1532" s="230"/>
      <c r="BB1532" s="619"/>
      <c r="BC1532" s="619"/>
    </row>
    <row r="1533" spans="8:55" s="616" customFormat="1">
      <c r="H1533" s="230"/>
      <c r="J1533" s="617"/>
      <c r="L1533" s="617"/>
      <c r="Q1533" s="617"/>
      <c r="R1533" s="615"/>
      <c r="AA1533" s="618"/>
      <c r="AB1533" s="167"/>
      <c r="AD1533" s="618"/>
      <c r="AE1533" s="167"/>
      <c r="AU1533" s="618"/>
      <c r="AW1533" s="230"/>
      <c r="BB1533" s="619"/>
      <c r="BC1533" s="619"/>
    </row>
    <row r="1534" spans="8:55" s="616" customFormat="1">
      <c r="H1534" s="230"/>
      <c r="J1534" s="617"/>
      <c r="L1534" s="617"/>
      <c r="Q1534" s="617"/>
      <c r="R1534" s="615"/>
      <c r="AA1534" s="618"/>
      <c r="AB1534" s="167"/>
      <c r="AD1534" s="618"/>
      <c r="AE1534" s="167"/>
      <c r="AU1534" s="618"/>
      <c r="AW1534" s="230"/>
      <c r="BB1534" s="619"/>
      <c r="BC1534" s="619"/>
    </row>
    <row r="1535" spans="8:55" s="616" customFormat="1">
      <c r="H1535" s="230"/>
      <c r="J1535" s="617"/>
      <c r="L1535" s="617"/>
      <c r="Q1535" s="617"/>
      <c r="R1535" s="615"/>
      <c r="AA1535" s="618"/>
      <c r="AB1535" s="167"/>
      <c r="AD1535" s="618"/>
      <c r="AE1535" s="167"/>
      <c r="AU1535" s="618"/>
      <c r="AW1535" s="230"/>
      <c r="BB1535" s="619"/>
      <c r="BC1535" s="619"/>
    </row>
    <row r="1536" spans="8:55" s="616" customFormat="1">
      <c r="H1536" s="230"/>
      <c r="J1536" s="617"/>
      <c r="L1536" s="617"/>
      <c r="Q1536" s="617"/>
      <c r="R1536" s="615"/>
      <c r="AA1536" s="618"/>
      <c r="AB1536" s="167"/>
      <c r="AD1536" s="618"/>
      <c r="AE1536" s="167"/>
      <c r="AU1536" s="618"/>
      <c r="AW1536" s="230"/>
      <c r="BB1536" s="619"/>
      <c r="BC1536" s="619"/>
    </row>
    <row r="1537" spans="8:55" s="616" customFormat="1">
      <c r="H1537" s="230"/>
      <c r="J1537" s="617"/>
      <c r="L1537" s="617"/>
      <c r="Q1537" s="617"/>
      <c r="R1537" s="615"/>
      <c r="AA1537" s="618"/>
      <c r="AB1537" s="167"/>
      <c r="AD1537" s="618"/>
      <c r="AE1537" s="167"/>
      <c r="AU1537" s="618"/>
      <c r="AW1537" s="230"/>
      <c r="BB1537" s="619"/>
      <c r="BC1537" s="619"/>
    </row>
    <row r="1538" spans="8:55" s="616" customFormat="1">
      <c r="H1538" s="230"/>
      <c r="J1538" s="617"/>
      <c r="L1538" s="617"/>
      <c r="Q1538" s="617"/>
      <c r="R1538" s="615"/>
      <c r="AA1538" s="618"/>
      <c r="AB1538" s="167"/>
      <c r="AD1538" s="618"/>
      <c r="AE1538" s="167"/>
      <c r="AU1538" s="618"/>
      <c r="AW1538" s="230"/>
      <c r="BB1538" s="619"/>
      <c r="BC1538" s="619"/>
    </row>
    <row r="1539" spans="8:55" s="616" customFormat="1">
      <c r="H1539" s="230"/>
      <c r="J1539" s="617"/>
      <c r="L1539" s="617"/>
      <c r="Q1539" s="617"/>
      <c r="R1539" s="615"/>
      <c r="AA1539" s="618"/>
      <c r="AB1539" s="167"/>
      <c r="AD1539" s="618"/>
      <c r="AE1539" s="167"/>
      <c r="AU1539" s="618"/>
      <c r="AW1539" s="230"/>
      <c r="BB1539" s="619"/>
      <c r="BC1539" s="619"/>
    </row>
    <row r="1540" spans="8:55" s="616" customFormat="1">
      <c r="H1540" s="230"/>
      <c r="J1540" s="617"/>
      <c r="L1540" s="617"/>
      <c r="Q1540" s="617"/>
      <c r="R1540" s="615"/>
      <c r="AA1540" s="618"/>
      <c r="AB1540" s="167"/>
      <c r="AD1540" s="618"/>
      <c r="AE1540" s="167"/>
      <c r="AU1540" s="618"/>
      <c r="AW1540" s="230"/>
      <c r="BB1540" s="619"/>
      <c r="BC1540" s="619"/>
    </row>
    <row r="1541" spans="8:55" s="616" customFormat="1">
      <c r="H1541" s="230"/>
      <c r="J1541" s="617"/>
      <c r="L1541" s="617"/>
      <c r="Q1541" s="617"/>
      <c r="R1541" s="615"/>
      <c r="AA1541" s="618"/>
      <c r="AB1541" s="167"/>
      <c r="AD1541" s="618"/>
      <c r="AE1541" s="167"/>
      <c r="AU1541" s="618"/>
      <c r="AW1541" s="230"/>
      <c r="BB1541" s="619"/>
      <c r="BC1541" s="619"/>
    </row>
    <row r="1542" spans="8:55" s="616" customFormat="1">
      <c r="H1542" s="230"/>
      <c r="J1542" s="617"/>
      <c r="L1542" s="617"/>
      <c r="Q1542" s="617"/>
      <c r="R1542" s="615"/>
      <c r="AA1542" s="618"/>
      <c r="AB1542" s="167"/>
      <c r="AD1542" s="618"/>
      <c r="AE1542" s="167"/>
      <c r="AU1542" s="618"/>
      <c r="AW1542" s="230"/>
      <c r="BB1542" s="619"/>
      <c r="BC1542" s="619"/>
    </row>
    <row r="1543" spans="8:55" s="616" customFormat="1">
      <c r="H1543" s="230"/>
      <c r="J1543" s="617"/>
      <c r="L1543" s="617"/>
      <c r="Q1543" s="617"/>
      <c r="R1543" s="615"/>
      <c r="AA1543" s="618"/>
      <c r="AB1543" s="167"/>
      <c r="AD1543" s="618"/>
      <c r="AE1543" s="167"/>
      <c r="AU1543" s="618"/>
      <c r="AW1543" s="230"/>
      <c r="BB1543" s="619"/>
      <c r="BC1543" s="619"/>
    </row>
    <row r="1544" spans="8:55" s="616" customFormat="1">
      <c r="H1544" s="230"/>
      <c r="J1544" s="617"/>
      <c r="L1544" s="617"/>
      <c r="Q1544" s="617"/>
      <c r="R1544" s="615"/>
      <c r="AA1544" s="618"/>
      <c r="AB1544" s="167"/>
      <c r="AD1544" s="618"/>
      <c r="AE1544" s="167"/>
      <c r="AU1544" s="618"/>
      <c r="AW1544" s="230"/>
      <c r="BB1544" s="619"/>
      <c r="BC1544" s="619"/>
    </row>
    <row r="1545" spans="8:55" s="616" customFormat="1">
      <c r="H1545" s="230"/>
      <c r="J1545" s="617"/>
      <c r="L1545" s="617"/>
      <c r="Q1545" s="617"/>
      <c r="R1545" s="615"/>
      <c r="AA1545" s="618"/>
      <c r="AB1545" s="167"/>
      <c r="AD1545" s="618"/>
      <c r="AE1545" s="167"/>
      <c r="AU1545" s="618"/>
      <c r="AW1545" s="230"/>
      <c r="BB1545" s="619"/>
      <c r="BC1545" s="619"/>
    </row>
    <row r="1546" spans="8:55" s="616" customFormat="1">
      <c r="H1546" s="230"/>
      <c r="J1546" s="617"/>
      <c r="L1546" s="617"/>
      <c r="Q1546" s="617"/>
      <c r="R1546" s="615"/>
      <c r="AA1546" s="618"/>
      <c r="AB1546" s="167"/>
      <c r="AD1546" s="618"/>
      <c r="AE1546" s="167"/>
      <c r="AU1546" s="618"/>
      <c r="AW1546" s="230"/>
      <c r="BB1546" s="619"/>
      <c r="BC1546" s="619"/>
    </row>
    <row r="1547" spans="8:55" s="616" customFormat="1">
      <c r="H1547" s="230"/>
      <c r="J1547" s="617"/>
      <c r="L1547" s="617"/>
      <c r="Q1547" s="617"/>
      <c r="R1547" s="615"/>
      <c r="AA1547" s="618"/>
      <c r="AB1547" s="167"/>
      <c r="AD1547" s="618"/>
      <c r="AE1547" s="167"/>
      <c r="AU1547" s="618"/>
      <c r="AW1547" s="230"/>
      <c r="BB1547" s="619"/>
      <c r="BC1547" s="619"/>
    </row>
    <row r="1548" spans="8:55" s="616" customFormat="1">
      <c r="H1548" s="230"/>
      <c r="J1548" s="617"/>
      <c r="L1548" s="617"/>
      <c r="Q1548" s="617"/>
      <c r="R1548" s="615"/>
      <c r="AA1548" s="618"/>
      <c r="AB1548" s="167"/>
      <c r="AD1548" s="618"/>
      <c r="AE1548" s="167"/>
      <c r="AU1548" s="618"/>
      <c r="AW1548" s="230"/>
      <c r="BB1548" s="619"/>
      <c r="BC1548" s="619"/>
    </row>
    <row r="1549" spans="8:55" s="616" customFormat="1">
      <c r="H1549" s="230"/>
      <c r="J1549" s="617"/>
      <c r="L1549" s="617"/>
      <c r="Q1549" s="617"/>
      <c r="R1549" s="615"/>
      <c r="AA1549" s="618"/>
      <c r="AB1549" s="167"/>
      <c r="AD1549" s="618"/>
      <c r="AE1549" s="167"/>
      <c r="AU1549" s="618"/>
      <c r="AW1549" s="230"/>
      <c r="BB1549" s="619"/>
      <c r="BC1549" s="619"/>
    </row>
    <row r="1550" spans="8:55" s="616" customFormat="1">
      <c r="H1550" s="230"/>
      <c r="J1550" s="617"/>
      <c r="L1550" s="617"/>
      <c r="Q1550" s="617"/>
      <c r="R1550" s="615"/>
      <c r="AA1550" s="618"/>
      <c r="AB1550" s="167"/>
      <c r="AD1550" s="618"/>
      <c r="AE1550" s="167"/>
      <c r="AU1550" s="618"/>
      <c r="AW1550" s="230"/>
      <c r="BB1550" s="619"/>
      <c r="BC1550" s="619"/>
    </row>
    <row r="1551" spans="8:55" s="616" customFormat="1">
      <c r="H1551" s="230"/>
      <c r="J1551" s="617"/>
      <c r="L1551" s="617"/>
      <c r="Q1551" s="617"/>
      <c r="R1551" s="615"/>
      <c r="AA1551" s="618"/>
      <c r="AB1551" s="167"/>
      <c r="AD1551" s="618"/>
      <c r="AE1551" s="167"/>
      <c r="AU1551" s="618"/>
      <c r="AW1551" s="230"/>
      <c r="BB1551" s="619"/>
      <c r="BC1551" s="619"/>
    </row>
    <row r="1552" spans="8:55" s="616" customFormat="1">
      <c r="H1552" s="230"/>
      <c r="J1552" s="617"/>
      <c r="L1552" s="617"/>
      <c r="Q1552" s="617"/>
      <c r="R1552" s="615"/>
      <c r="AA1552" s="618"/>
      <c r="AB1552" s="167"/>
      <c r="AD1552" s="618"/>
      <c r="AE1552" s="167"/>
      <c r="AU1552" s="618"/>
      <c r="AW1552" s="230"/>
      <c r="BB1552" s="619"/>
      <c r="BC1552" s="619"/>
    </row>
    <row r="1553" spans="8:55" s="616" customFormat="1">
      <c r="H1553" s="230"/>
      <c r="J1553" s="617"/>
      <c r="L1553" s="617"/>
      <c r="Q1553" s="617"/>
      <c r="R1553" s="615"/>
      <c r="AA1553" s="618"/>
      <c r="AB1553" s="167"/>
      <c r="AD1553" s="618"/>
      <c r="AE1553" s="167"/>
      <c r="AU1553" s="618"/>
      <c r="AW1553" s="230"/>
      <c r="BB1553" s="619"/>
      <c r="BC1553" s="619"/>
    </row>
    <row r="1554" spans="8:55" s="616" customFormat="1">
      <c r="H1554" s="230"/>
      <c r="J1554" s="617"/>
      <c r="L1554" s="617"/>
      <c r="Q1554" s="617"/>
      <c r="R1554" s="615"/>
      <c r="AA1554" s="618"/>
      <c r="AB1554" s="167"/>
      <c r="AD1554" s="618"/>
      <c r="AE1554" s="167"/>
      <c r="AU1554" s="618"/>
      <c r="AW1554" s="230"/>
      <c r="BB1554" s="619"/>
      <c r="BC1554" s="619"/>
    </row>
    <row r="1555" spans="8:55" s="616" customFormat="1">
      <c r="H1555" s="230"/>
      <c r="J1555" s="617"/>
      <c r="L1555" s="617"/>
      <c r="Q1555" s="617"/>
      <c r="R1555" s="615"/>
      <c r="AA1555" s="618"/>
      <c r="AB1555" s="167"/>
      <c r="AD1555" s="618"/>
      <c r="AE1555" s="167"/>
      <c r="AU1555" s="618"/>
      <c r="AW1555" s="230"/>
      <c r="BB1555" s="619"/>
      <c r="BC1555" s="619"/>
    </row>
    <row r="1556" spans="8:55" s="616" customFormat="1">
      <c r="H1556" s="230"/>
      <c r="J1556" s="617"/>
      <c r="L1556" s="617"/>
      <c r="Q1556" s="617"/>
      <c r="R1556" s="615"/>
      <c r="AA1556" s="618"/>
      <c r="AB1556" s="167"/>
      <c r="AD1556" s="618"/>
      <c r="AE1556" s="167"/>
      <c r="AU1556" s="618"/>
      <c r="AW1556" s="230"/>
      <c r="BB1556" s="619"/>
      <c r="BC1556" s="619"/>
    </row>
    <row r="1557" spans="8:55" s="616" customFormat="1">
      <c r="H1557" s="230"/>
      <c r="J1557" s="617"/>
      <c r="L1557" s="617"/>
      <c r="Q1557" s="617"/>
      <c r="R1557" s="615"/>
      <c r="AA1557" s="618"/>
      <c r="AB1557" s="167"/>
      <c r="AD1557" s="618"/>
      <c r="AE1557" s="167"/>
      <c r="AU1557" s="618"/>
      <c r="AW1557" s="230"/>
      <c r="BB1557" s="619"/>
      <c r="BC1557" s="619"/>
    </row>
    <row r="1558" spans="8:55" s="616" customFormat="1">
      <c r="H1558" s="230"/>
      <c r="J1558" s="617"/>
      <c r="L1558" s="617"/>
      <c r="Q1558" s="617"/>
      <c r="R1558" s="615"/>
      <c r="AA1558" s="618"/>
      <c r="AB1558" s="167"/>
      <c r="AD1558" s="618"/>
      <c r="AE1558" s="167"/>
      <c r="AU1558" s="618"/>
      <c r="AW1558" s="230"/>
      <c r="BB1558" s="619"/>
      <c r="BC1558" s="619"/>
    </row>
    <row r="1559" spans="8:55" s="616" customFormat="1">
      <c r="H1559" s="230"/>
      <c r="J1559" s="617"/>
      <c r="L1559" s="617"/>
      <c r="Q1559" s="617"/>
      <c r="R1559" s="615"/>
      <c r="AA1559" s="618"/>
      <c r="AB1559" s="167"/>
      <c r="AD1559" s="618"/>
      <c r="AE1559" s="167"/>
      <c r="AU1559" s="618"/>
      <c r="AW1559" s="230"/>
      <c r="BB1559" s="619"/>
      <c r="BC1559" s="619"/>
    </row>
    <row r="1560" spans="8:55" s="616" customFormat="1">
      <c r="H1560" s="230"/>
      <c r="J1560" s="617"/>
      <c r="L1560" s="617"/>
      <c r="Q1560" s="617"/>
      <c r="R1560" s="615"/>
      <c r="AA1560" s="618"/>
      <c r="AB1560" s="167"/>
      <c r="AD1560" s="618"/>
      <c r="AE1560" s="167"/>
      <c r="AU1560" s="618"/>
      <c r="AW1560" s="230"/>
      <c r="BB1560" s="619"/>
      <c r="BC1560" s="619"/>
    </row>
    <row r="1561" spans="8:55" s="616" customFormat="1">
      <c r="H1561" s="230"/>
      <c r="J1561" s="617"/>
      <c r="L1561" s="617"/>
      <c r="Q1561" s="617"/>
      <c r="R1561" s="615"/>
      <c r="AA1561" s="618"/>
      <c r="AB1561" s="167"/>
      <c r="AD1561" s="618"/>
      <c r="AE1561" s="167"/>
      <c r="AU1561" s="618"/>
      <c r="AW1561" s="230"/>
      <c r="BB1561" s="619"/>
      <c r="BC1561" s="619"/>
    </row>
    <row r="1562" spans="8:55" s="616" customFormat="1">
      <c r="H1562" s="230"/>
      <c r="J1562" s="617"/>
      <c r="L1562" s="617"/>
      <c r="Q1562" s="617"/>
      <c r="R1562" s="615"/>
      <c r="AA1562" s="618"/>
      <c r="AB1562" s="167"/>
      <c r="AD1562" s="618"/>
      <c r="AE1562" s="167"/>
      <c r="AU1562" s="618"/>
      <c r="AW1562" s="230"/>
      <c r="BB1562" s="619"/>
      <c r="BC1562" s="619"/>
    </row>
    <row r="1563" spans="8:55" s="616" customFormat="1">
      <c r="H1563" s="230"/>
      <c r="J1563" s="617"/>
      <c r="L1563" s="617"/>
      <c r="Q1563" s="617"/>
      <c r="R1563" s="615"/>
      <c r="AA1563" s="618"/>
      <c r="AB1563" s="167"/>
      <c r="AD1563" s="618"/>
      <c r="AE1563" s="167"/>
      <c r="AU1563" s="618"/>
      <c r="AW1563" s="230"/>
      <c r="BB1563" s="619"/>
      <c r="BC1563" s="619"/>
    </row>
    <row r="1564" spans="8:55" s="616" customFormat="1">
      <c r="H1564" s="230"/>
      <c r="J1564" s="617"/>
      <c r="L1564" s="617"/>
      <c r="Q1564" s="617"/>
      <c r="R1564" s="615"/>
      <c r="AA1564" s="618"/>
      <c r="AB1564" s="167"/>
      <c r="AD1564" s="618"/>
      <c r="AE1564" s="167"/>
      <c r="AU1564" s="618"/>
      <c r="AW1564" s="230"/>
      <c r="BB1564" s="619"/>
      <c r="BC1564" s="619"/>
    </row>
    <row r="1565" spans="8:55" s="616" customFormat="1">
      <c r="H1565" s="230"/>
      <c r="J1565" s="617"/>
      <c r="L1565" s="617"/>
      <c r="Q1565" s="617"/>
      <c r="R1565" s="615"/>
      <c r="AA1565" s="618"/>
      <c r="AB1565" s="167"/>
      <c r="AD1565" s="618"/>
      <c r="AE1565" s="167"/>
      <c r="AU1565" s="618"/>
      <c r="AW1565" s="230"/>
      <c r="BB1565" s="619"/>
      <c r="BC1565" s="619"/>
    </row>
    <row r="1566" spans="8:55" s="616" customFormat="1">
      <c r="H1566" s="230"/>
      <c r="J1566" s="617"/>
      <c r="L1566" s="617"/>
      <c r="Q1566" s="617"/>
      <c r="R1566" s="615"/>
      <c r="AA1566" s="618"/>
      <c r="AB1566" s="167"/>
      <c r="AD1566" s="618"/>
      <c r="AE1566" s="167"/>
      <c r="AU1566" s="618"/>
      <c r="AW1566" s="230"/>
      <c r="BB1566" s="619"/>
      <c r="BC1566" s="619"/>
    </row>
    <row r="1567" spans="8:55" s="616" customFormat="1">
      <c r="H1567" s="230"/>
      <c r="J1567" s="617"/>
      <c r="L1567" s="617"/>
      <c r="Q1567" s="617"/>
      <c r="R1567" s="615"/>
      <c r="AA1567" s="618"/>
      <c r="AB1567" s="167"/>
      <c r="AD1567" s="618"/>
      <c r="AE1567" s="167"/>
      <c r="AU1567" s="618"/>
      <c r="AW1567" s="230"/>
      <c r="BB1567" s="619"/>
      <c r="BC1567" s="619"/>
    </row>
    <row r="1568" spans="8:55" s="616" customFormat="1">
      <c r="H1568" s="230"/>
      <c r="J1568" s="617"/>
      <c r="L1568" s="617"/>
      <c r="Q1568" s="617"/>
      <c r="R1568" s="615"/>
      <c r="AA1568" s="618"/>
      <c r="AB1568" s="167"/>
      <c r="AD1568" s="618"/>
      <c r="AE1568" s="167"/>
      <c r="AU1568" s="618"/>
      <c r="AW1568" s="230"/>
      <c r="BB1568" s="619"/>
      <c r="BC1568" s="619"/>
    </row>
    <row r="1569" spans="8:55" s="616" customFormat="1">
      <c r="H1569" s="230"/>
      <c r="J1569" s="617"/>
      <c r="L1569" s="617"/>
      <c r="Q1569" s="617"/>
      <c r="R1569" s="615"/>
      <c r="AA1569" s="618"/>
      <c r="AB1569" s="167"/>
      <c r="AD1569" s="618"/>
      <c r="AE1569" s="167"/>
      <c r="AU1569" s="618"/>
      <c r="AW1569" s="230"/>
      <c r="BB1569" s="619"/>
      <c r="BC1569" s="619"/>
    </row>
    <row r="1570" spans="8:55" s="616" customFormat="1">
      <c r="H1570" s="230"/>
      <c r="J1570" s="617"/>
      <c r="L1570" s="617"/>
      <c r="Q1570" s="617"/>
      <c r="R1570" s="615"/>
      <c r="AA1570" s="618"/>
      <c r="AB1570" s="167"/>
      <c r="AD1570" s="618"/>
      <c r="AE1570" s="167"/>
      <c r="AU1570" s="618"/>
      <c r="AW1570" s="230"/>
      <c r="BB1570" s="619"/>
      <c r="BC1570" s="619"/>
    </row>
    <row r="1571" spans="8:55" s="616" customFormat="1">
      <c r="H1571" s="230"/>
      <c r="J1571" s="617"/>
      <c r="L1571" s="617"/>
      <c r="Q1571" s="617"/>
      <c r="R1571" s="615"/>
      <c r="AA1571" s="618"/>
      <c r="AB1571" s="167"/>
      <c r="AD1571" s="618"/>
      <c r="AE1571" s="167"/>
      <c r="AU1571" s="618"/>
      <c r="AW1571" s="230"/>
      <c r="BB1571" s="619"/>
      <c r="BC1571" s="619"/>
    </row>
    <row r="1572" spans="8:55" s="616" customFormat="1">
      <c r="H1572" s="230"/>
      <c r="J1572" s="617"/>
      <c r="L1572" s="617"/>
      <c r="Q1572" s="617"/>
      <c r="R1572" s="615"/>
      <c r="AA1572" s="618"/>
      <c r="AB1572" s="167"/>
      <c r="AD1572" s="618"/>
      <c r="AE1572" s="167"/>
      <c r="AU1572" s="618"/>
      <c r="AW1572" s="230"/>
      <c r="BB1572" s="619"/>
      <c r="BC1572" s="619"/>
    </row>
    <row r="1573" spans="8:55" s="616" customFormat="1">
      <c r="H1573" s="230"/>
      <c r="J1573" s="617"/>
      <c r="L1573" s="617"/>
      <c r="Q1573" s="617"/>
      <c r="R1573" s="615"/>
      <c r="AA1573" s="618"/>
      <c r="AB1573" s="167"/>
      <c r="AD1573" s="618"/>
      <c r="AE1573" s="167"/>
      <c r="AU1573" s="618"/>
      <c r="AW1573" s="230"/>
      <c r="BB1573" s="619"/>
      <c r="BC1573" s="619"/>
    </row>
    <row r="1574" spans="8:55" s="616" customFormat="1">
      <c r="H1574" s="230"/>
      <c r="J1574" s="617"/>
      <c r="L1574" s="617"/>
      <c r="Q1574" s="617"/>
      <c r="R1574" s="615"/>
      <c r="AA1574" s="618"/>
      <c r="AB1574" s="167"/>
      <c r="AD1574" s="618"/>
      <c r="AE1574" s="167"/>
      <c r="AU1574" s="618"/>
      <c r="AW1574" s="230"/>
      <c r="BB1574" s="619"/>
      <c r="BC1574" s="619"/>
    </row>
    <row r="1575" spans="8:55" s="616" customFormat="1">
      <c r="H1575" s="230"/>
      <c r="J1575" s="617"/>
      <c r="L1575" s="617"/>
      <c r="Q1575" s="617"/>
      <c r="R1575" s="615"/>
      <c r="AA1575" s="618"/>
      <c r="AB1575" s="167"/>
      <c r="AD1575" s="618"/>
      <c r="AE1575" s="167"/>
      <c r="AU1575" s="618"/>
      <c r="AW1575" s="230"/>
      <c r="BB1575" s="619"/>
      <c r="BC1575" s="619"/>
    </row>
    <row r="1576" spans="8:55" s="616" customFormat="1">
      <c r="H1576" s="230"/>
      <c r="J1576" s="617"/>
      <c r="L1576" s="617"/>
      <c r="Q1576" s="617"/>
      <c r="R1576" s="615"/>
      <c r="AA1576" s="618"/>
      <c r="AB1576" s="167"/>
      <c r="AD1576" s="618"/>
      <c r="AE1576" s="167"/>
      <c r="AU1576" s="618"/>
      <c r="AW1576" s="230"/>
      <c r="BB1576" s="619"/>
      <c r="BC1576" s="619"/>
    </row>
    <row r="1577" spans="8:55" s="616" customFormat="1">
      <c r="H1577" s="230"/>
      <c r="J1577" s="617"/>
      <c r="L1577" s="617"/>
      <c r="Q1577" s="617"/>
      <c r="R1577" s="615"/>
      <c r="AA1577" s="618"/>
      <c r="AB1577" s="167"/>
      <c r="AD1577" s="618"/>
      <c r="AE1577" s="167"/>
      <c r="AU1577" s="618"/>
      <c r="AW1577" s="230"/>
      <c r="BB1577" s="619"/>
      <c r="BC1577" s="619"/>
    </row>
    <row r="1578" spans="8:55" s="616" customFormat="1">
      <c r="H1578" s="230"/>
      <c r="J1578" s="617"/>
      <c r="L1578" s="617"/>
      <c r="Q1578" s="617"/>
      <c r="R1578" s="615"/>
      <c r="AA1578" s="618"/>
      <c r="AB1578" s="167"/>
      <c r="AD1578" s="618"/>
      <c r="AE1578" s="167"/>
      <c r="AU1578" s="618"/>
      <c r="AW1578" s="230"/>
      <c r="BB1578" s="619"/>
      <c r="BC1578" s="619"/>
    </row>
    <row r="1579" spans="8:55" s="616" customFormat="1">
      <c r="H1579" s="230"/>
      <c r="J1579" s="617"/>
      <c r="L1579" s="617"/>
      <c r="Q1579" s="617"/>
      <c r="R1579" s="615"/>
      <c r="AA1579" s="618"/>
      <c r="AB1579" s="167"/>
      <c r="AD1579" s="618"/>
      <c r="AE1579" s="167"/>
      <c r="AU1579" s="618"/>
      <c r="AW1579" s="230"/>
      <c r="BB1579" s="619"/>
      <c r="BC1579" s="619"/>
    </row>
    <row r="1580" spans="8:55" s="616" customFormat="1">
      <c r="H1580" s="230"/>
      <c r="J1580" s="617"/>
      <c r="L1580" s="617"/>
      <c r="Q1580" s="617"/>
      <c r="R1580" s="615"/>
      <c r="AA1580" s="618"/>
      <c r="AB1580" s="167"/>
      <c r="AD1580" s="618"/>
      <c r="AE1580" s="167"/>
      <c r="AU1580" s="618"/>
      <c r="AW1580" s="230"/>
      <c r="BB1580" s="619"/>
      <c r="BC1580" s="619"/>
    </row>
    <row r="1581" spans="8:55" s="616" customFormat="1">
      <c r="H1581" s="230"/>
      <c r="J1581" s="617"/>
      <c r="L1581" s="617"/>
      <c r="Q1581" s="617"/>
      <c r="R1581" s="615"/>
      <c r="AA1581" s="618"/>
      <c r="AB1581" s="167"/>
      <c r="AD1581" s="618"/>
      <c r="AE1581" s="167"/>
      <c r="AU1581" s="618"/>
      <c r="AW1581" s="230"/>
      <c r="BB1581" s="619"/>
      <c r="BC1581" s="619"/>
    </row>
    <row r="1582" spans="8:55" s="616" customFormat="1">
      <c r="H1582" s="230"/>
      <c r="J1582" s="617"/>
      <c r="L1582" s="617"/>
      <c r="Q1582" s="617"/>
      <c r="R1582" s="615"/>
      <c r="AA1582" s="618"/>
      <c r="AB1582" s="167"/>
      <c r="AD1582" s="618"/>
      <c r="AE1582" s="167"/>
      <c r="AU1582" s="618"/>
      <c r="AW1582" s="230"/>
      <c r="BB1582" s="619"/>
      <c r="BC1582" s="619"/>
    </row>
    <row r="1583" spans="8:55" s="616" customFormat="1">
      <c r="H1583" s="230"/>
      <c r="J1583" s="617"/>
      <c r="L1583" s="617"/>
      <c r="Q1583" s="617"/>
      <c r="R1583" s="615"/>
      <c r="AA1583" s="618"/>
      <c r="AB1583" s="167"/>
      <c r="AD1583" s="618"/>
      <c r="AE1583" s="167"/>
      <c r="AU1583" s="618"/>
      <c r="AW1583" s="230"/>
      <c r="BB1583" s="619"/>
      <c r="BC1583" s="619"/>
    </row>
    <row r="1584" spans="8:55" s="616" customFormat="1">
      <c r="H1584" s="230"/>
      <c r="J1584" s="617"/>
      <c r="L1584" s="617"/>
      <c r="Q1584" s="617"/>
      <c r="R1584" s="615"/>
      <c r="AA1584" s="618"/>
      <c r="AB1584" s="167"/>
      <c r="AD1584" s="618"/>
      <c r="AE1584" s="167"/>
      <c r="AU1584" s="618"/>
      <c r="AW1584" s="230"/>
      <c r="BB1584" s="619"/>
      <c r="BC1584" s="619"/>
    </row>
    <row r="1585" spans="8:55" s="616" customFormat="1">
      <c r="H1585" s="230"/>
      <c r="J1585" s="617"/>
      <c r="L1585" s="617"/>
      <c r="Q1585" s="617"/>
      <c r="R1585" s="615"/>
      <c r="AA1585" s="618"/>
      <c r="AB1585" s="167"/>
      <c r="AD1585" s="618"/>
      <c r="AE1585" s="167"/>
      <c r="AU1585" s="618"/>
      <c r="AW1585" s="230"/>
      <c r="BB1585" s="619"/>
      <c r="BC1585" s="619"/>
    </row>
    <row r="1586" spans="8:55" s="616" customFormat="1">
      <c r="H1586" s="230"/>
      <c r="J1586" s="617"/>
      <c r="L1586" s="617"/>
      <c r="Q1586" s="617"/>
      <c r="R1586" s="615"/>
      <c r="AA1586" s="618"/>
      <c r="AB1586" s="167"/>
      <c r="AD1586" s="618"/>
      <c r="AE1586" s="167"/>
      <c r="AU1586" s="618"/>
      <c r="AW1586" s="230"/>
      <c r="BB1586" s="619"/>
      <c r="BC1586" s="619"/>
    </row>
    <row r="1587" spans="8:55" s="616" customFormat="1">
      <c r="H1587" s="230"/>
      <c r="J1587" s="617"/>
      <c r="L1587" s="617"/>
      <c r="Q1587" s="617"/>
      <c r="R1587" s="615"/>
      <c r="AA1587" s="618"/>
      <c r="AB1587" s="167"/>
      <c r="AD1587" s="618"/>
      <c r="AE1587" s="167"/>
      <c r="AU1587" s="618"/>
      <c r="AW1587" s="230"/>
      <c r="BB1587" s="619"/>
      <c r="BC1587" s="619"/>
    </row>
    <row r="1588" spans="8:55" s="616" customFormat="1">
      <c r="H1588" s="230"/>
      <c r="J1588" s="617"/>
      <c r="L1588" s="617"/>
      <c r="Q1588" s="617"/>
      <c r="R1588" s="615"/>
      <c r="AA1588" s="618"/>
      <c r="AB1588" s="167"/>
      <c r="AD1588" s="618"/>
      <c r="AE1588" s="167"/>
      <c r="AU1588" s="618"/>
      <c r="AW1588" s="230"/>
      <c r="BB1588" s="619"/>
      <c r="BC1588" s="619"/>
    </row>
    <row r="1589" spans="8:55" s="616" customFormat="1">
      <c r="H1589" s="230"/>
      <c r="J1589" s="617"/>
      <c r="L1589" s="617"/>
      <c r="Q1589" s="617"/>
      <c r="R1589" s="615"/>
      <c r="AA1589" s="618"/>
      <c r="AB1589" s="167"/>
      <c r="AD1589" s="618"/>
      <c r="AE1589" s="167"/>
      <c r="AU1589" s="618"/>
      <c r="AW1589" s="230"/>
      <c r="BB1589" s="619"/>
      <c r="BC1589" s="619"/>
    </row>
    <row r="1590" spans="8:55" s="616" customFormat="1">
      <c r="H1590" s="230"/>
      <c r="J1590" s="617"/>
      <c r="L1590" s="617"/>
      <c r="Q1590" s="617"/>
      <c r="R1590" s="615"/>
      <c r="AA1590" s="618"/>
      <c r="AB1590" s="167"/>
      <c r="AD1590" s="618"/>
      <c r="AE1590" s="167"/>
      <c r="AU1590" s="618"/>
      <c r="AW1590" s="230"/>
      <c r="BB1590" s="619"/>
      <c r="BC1590" s="619"/>
    </row>
    <row r="1591" spans="8:55" s="616" customFormat="1">
      <c r="H1591" s="230"/>
      <c r="J1591" s="617"/>
      <c r="L1591" s="617"/>
      <c r="Q1591" s="617"/>
      <c r="R1591" s="615"/>
      <c r="AA1591" s="618"/>
      <c r="AB1591" s="167"/>
      <c r="AD1591" s="618"/>
      <c r="AE1591" s="167"/>
      <c r="AU1591" s="618"/>
      <c r="AW1591" s="230"/>
      <c r="BB1591" s="619"/>
      <c r="BC1591" s="619"/>
    </row>
    <row r="1592" spans="8:55" s="616" customFormat="1">
      <c r="H1592" s="230"/>
      <c r="J1592" s="617"/>
      <c r="L1592" s="617"/>
      <c r="Q1592" s="617"/>
      <c r="R1592" s="615"/>
      <c r="AA1592" s="618"/>
      <c r="AB1592" s="167"/>
      <c r="AD1592" s="618"/>
      <c r="AE1592" s="167"/>
      <c r="AU1592" s="618"/>
      <c r="AW1592" s="230"/>
      <c r="BB1592" s="619"/>
      <c r="BC1592" s="619"/>
    </row>
    <row r="1593" spans="8:55" s="616" customFormat="1">
      <c r="H1593" s="230"/>
      <c r="J1593" s="617"/>
      <c r="L1593" s="617"/>
      <c r="Q1593" s="617"/>
      <c r="R1593" s="615"/>
      <c r="AA1593" s="618"/>
      <c r="AB1593" s="167"/>
      <c r="AD1593" s="618"/>
      <c r="AE1593" s="167"/>
      <c r="AU1593" s="618"/>
      <c r="AW1593" s="230"/>
      <c r="BB1593" s="619"/>
      <c r="BC1593" s="619"/>
    </row>
    <row r="1594" spans="8:55" s="616" customFormat="1">
      <c r="H1594" s="230"/>
      <c r="J1594" s="617"/>
      <c r="L1594" s="617"/>
      <c r="Q1594" s="617"/>
      <c r="R1594" s="615"/>
      <c r="AA1594" s="618"/>
      <c r="AB1594" s="167"/>
      <c r="AD1594" s="618"/>
      <c r="AE1594" s="167"/>
      <c r="AU1594" s="618"/>
      <c r="AW1594" s="230"/>
      <c r="BB1594" s="619"/>
      <c r="BC1594" s="619"/>
    </row>
    <row r="1595" spans="8:55" s="616" customFormat="1">
      <c r="H1595" s="230"/>
      <c r="J1595" s="617"/>
      <c r="L1595" s="617"/>
      <c r="Q1595" s="617"/>
      <c r="R1595" s="615"/>
      <c r="AA1595" s="618"/>
      <c r="AB1595" s="167"/>
      <c r="AD1595" s="618"/>
      <c r="AE1595" s="167"/>
      <c r="AU1595" s="618"/>
      <c r="AW1595" s="230"/>
      <c r="BB1595" s="619"/>
      <c r="BC1595" s="619"/>
    </row>
    <row r="1596" spans="8:55" s="616" customFormat="1">
      <c r="H1596" s="230"/>
      <c r="J1596" s="617"/>
      <c r="L1596" s="617"/>
      <c r="Q1596" s="617"/>
      <c r="R1596" s="615"/>
      <c r="AA1596" s="618"/>
      <c r="AB1596" s="167"/>
      <c r="AD1596" s="618"/>
      <c r="AE1596" s="167"/>
      <c r="AU1596" s="618"/>
      <c r="AW1596" s="230"/>
      <c r="BB1596" s="619"/>
      <c r="BC1596" s="619"/>
    </row>
    <row r="1597" spans="8:55" s="616" customFormat="1">
      <c r="H1597" s="230"/>
      <c r="J1597" s="617"/>
      <c r="L1597" s="617"/>
      <c r="Q1597" s="617"/>
      <c r="R1597" s="615"/>
      <c r="AA1597" s="618"/>
      <c r="AB1597" s="167"/>
      <c r="AD1597" s="618"/>
      <c r="AE1597" s="167"/>
      <c r="AU1597" s="618"/>
      <c r="AW1597" s="230"/>
      <c r="BB1597" s="619"/>
      <c r="BC1597" s="619"/>
    </row>
    <row r="1598" spans="8:55" s="616" customFormat="1">
      <c r="H1598" s="230"/>
      <c r="J1598" s="617"/>
      <c r="L1598" s="617"/>
      <c r="Q1598" s="617"/>
      <c r="R1598" s="615"/>
      <c r="AA1598" s="618"/>
      <c r="AB1598" s="167"/>
      <c r="AD1598" s="618"/>
      <c r="AE1598" s="167"/>
      <c r="AU1598" s="618"/>
      <c r="AW1598" s="230"/>
      <c r="BB1598" s="619"/>
      <c r="BC1598" s="619"/>
    </row>
    <row r="1599" spans="8:55" s="616" customFormat="1">
      <c r="H1599" s="230"/>
      <c r="J1599" s="617"/>
      <c r="L1599" s="617"/>
      <c r="Q1599" s="617"/>
      <c r="R1599" s="615"/>
      <c r="AA1599" s="618"/>
      <c r="AB1599" s="167"/>
      <c r="AD1599" s="618"/>
      <c r="AE1599" s="167"/>
      <c r="AU1599" s="618"/>
      <c r="AW1599" s="230"/>
      <c r="BB1599" s="619"/>
      <c r="BC1599" s="619"/>
    </row>
    <row r="1600" spans="8:55" s="616" customFormat="1">
      <c r="H1600" s="230"/>
      <c r="J1600" s="617"/>
      <c r="L1600" s="617"/>
      <c r="Q1600" s="617"/>
      <c r="R1600" s="615"/>
      <c r="AA1600" s="618"/>
      <c r="AB1600" s="167"/>
      <c r="AD1600" s="618"/>
      <c r="AE1600" s="167"/>
      <c r="AU1600" s="618"/>
      <c r="AW1600" s="230"/>
      <c r="BB1600" s="619"/>
      <c r="BC1600" s="619"/>
    </row>
    <row r="1601" spans="8:55" s="616" customFormat="1">
      <c r="H1601" s="230"/>
      <c r="J1601" s="617"/>
      <c r="L1601" s="617"/>
      <c r="Q1601" s="617"/>
      <c r="R1601" s="615"/>
      <c r="AA1601" s="618"/>
      <c r="AB1601" s="167"/>
      <c r="AD1601" s="618"/>
      <c r="AE1601" s="167"/>
      <c r="AU1601" s="618"/>
      <c r="AW1601" s="230"/>
      <c r="BB1601" s="619"/>
      <c r="BC1601" s="619"/>
    </row>
    <row r="1602" spans="8:55" s="616" customFormat="1">
      <c r="H1602" s="230"/>
      <c r="J1602" s="617"/>
      <c r="L1602" s="617"/>
      <c r="Q1602" s="617"/>
      <c r="R1602" s="615"/>
      <c r="AA1602" s="618"/>
      <c r="AB1602" s="167"/>
      <c r="AD1602" s="618"/>
      <c r="AE1602" s="167"/>
      <c r="AU1602" s="618"/>
      <c r="AW1602" s="230"/>
      <c r="BB1602" s="619"/>
      <c r="BC1602" s="619"/>
    </row>
    <row r="1603" spans="8:55" s="616" customFormat="1">
      <c r="H1603" s="230"/>
      <c r="J1603" s="617"/>
      <c r="L1603" s="617"/>
      <c r="Q1603" s="617"/>
      <c r="R1603" s="615"/>
      <c r="AA1603" s="618"/>
      <c r="AB1603" s="167"/>
      <c r="AD1603" s="618"/>
      <c r="AE1603" s="167"/>
      <c r="AU1603" s="618"/>
      <c r="AW1603" s="230"/>
      <c r="BB1603" s="619"/>
      <c r="BC1603" s="619"/>
    </row>
    <row r="1604" spans="8:55" s="616" customFormat="1">
      <c r="H1604" s="230"/>
      <c r="J1604" s="617"/>
      <c r="L1604" s="617"/>
      <c r="Q1604" s="617"/>
      <c r="R1604" s="615"/>
      <c r="AA1604" s="618"/>
      <c r="AB1604" s="167"/>
      <c r="AD1604" s="618"/>
      <c r="AE1604" s="167"/>
      <c r="AU1604" s="618"/>
      <c r="AW1604" s="230"/>
      <c r="BB1604" s="619"/>
      <c r="BC1604" s="619"/>
    </row>
    <row r="1605" spans="8:55" s="616" customFormat="1">
      <c r="H1605" s="230"/>
      <c r="J1605" s="617"/>
      <c r="L1605" s="617"/>
      <c r="Q1605" s="617"/>
      <c r="R1605" s="615"/>
      <c r="AA1605" s="618"/>
      <c r="AB1605" s="167"/>
      <c r="AD1605" s="618"/>
      <c r="AE1605" s="167"/>
      <c r="AU1605" s="618"/>
      <c r="AW1605" s="230"/>
      <c r="BB1605" s="619"/>
      <c r="BC1605" s="619"/>
    </row>
    <row r="1606" spans="8:55" s="616" customFormat="1">
      <c r="H1606" s="230"/>
      <c r="J1606" s="617"/>
      <c r="L1606" s="617"/>
      <c r="Q1606" s="617"/>
      <c r="R1606" s="615"/>
      <c r="AA1606" s="618"/>
      <c r="AB1606" s="167"/>
      <c r="AD1606" s="618"/>
      <c r="AE1606" s="167"/>
      <c r="AU1606" s="618"/>
      <c r="AW1606" s="230"/>
      <c r="BB1606" s="619"/>
      <c r="BC1606" s="619"/>
    </row>
    <row r="1607" spans="8:55" s="616" customFormat="1">
      <c r="H1607" s="230"/>
      <c r="J1607" s="617"/>
      <c r="L1607" s="617"/>
      <c r="Q1607" s="617"/>
      <c r="R1607" s="615"/>
      <c r="AA1607" s="618"/>
      <c r="AB1607" s="167"/>
      <c r="AD1607" s="618"/>
      <c r="AE1607" s="167"/>
      <c r="AU1607" s="618"/>
      <c r="AW1607" s="230"/>
      <c r="BB1607" s="619"/>
      <c r="BC1607" s="619"/>
    </row>
    <row r="1608" spans="8:55" s="616" customFormat="1">
      <c r="H1608" s="230"/>
      <c r="J1608" s="617"/>
      <c r="L1608" s="617"/>
      <c r="Q1608" s="617"/>
      <c r="R1608" s="615"/>
      <c r="AA1608" s="618"/>
      <c r="AB1608" s="167"/>
      <c r="AD1608" s="618"/>
      <c r="AE1608" s="167"/>
      <c r="AU1608" s="618"/>
      <c r="AW1608" s="230"/>
      <c r="BB1608" s="619"/>
      <c r="BC1608" s="619"/>
    </row>
    <row r="1609" spans="8:55" s="616" customFormat="1">
      <c r="H1609" s="230"/>
      <c r="J1609" s="617"/>
      <c r="L1609" s="617"/>
      <c r="Q1609" s="617"/>
      <c r="R1609" s="615"/>
      <c r="AA1609" s="618"/>
      <c r="AB1609" s="167"/>
      <c r="AD1609" s="618"/>
      <c r="AE1609" s="167"/>
      <c r="AU1609" s="618"/>
      <c r="AW1609" s="230"/>
      <c r="BB1609" s="619"/>
      <c r="BC1609" s="619"/>
    </row>
    <row r="1610" spans="8:55" s="616" customFormat="1">
      <c r="H1610" s="230"/>
      <c r="J1610" s="617"/>
      <c r="L1610" s="617"/>
      <c r="Q1610" s="617"/>
      <c r="R1610" s="615"/>
      <c r="AA1610" s="618"/>
      <c r="AB1610" s="167"/>
      <c r="AD1610" s="618"/>
      <c r="AE1610" s="167"/>
      <c r="AU1610" s="618"/>
      <c r="AW1610" s="230"/>
      <c r="BB1610" s="619"/>
      <c r="BC1610" s="619"/>
    </row>
    <row r="1611" spans="8:55" s="616" customFormat="1">
      <c r="H1611" s="230"/>
      <c r="J1611" s="617"/>
      <c r="L1611" s="617"/>
      <c r="Q1611" s="617"/>
      <c r="R1611" s="615"/>
      <c r="AA1611" s="618"/>
      <c r="AB1611" s="167"/>
      <c r="AD1611" s="618"/>
      <c r="AE1611" s="167"/>
      <c r="AU1611" s="618"/>
      <c r="AW1611" s="230"/>
      <c r="BB1611" s="619"/>
      <c r="BC1611" s="619"/>
    </row>
    <row r="1612" spans="8:55" s="616" customFormat="1">
      <c r="H1612" s="230"/>
      <c r="J1612" s="617"/>
      <c r="L1612" s="617"/>
      <c r="Q1612" s="617"/>
      <c r="R1612" s="615"/>
      <c r="AA1612" s="618"/>
      <c r="AB1612" s="167"/>
      <c r="AD1612" s="618"/>
      <c r="AE1612" s="167"/>
      <c r="AU1612" s="618"/>
      <c r="AW1612" s="230"/>
      <c r="BB1612" s="619"/>
      <c r="BC1612" s="619"/>
    </row>
    <row r="1613" spans="8:55" s="616" customFormat="1">
      <c r="H1613" s="230"/>
      <c r="J1613" s="617"/>
      <c r="L1613" s="617"/>
      <c r="Q1613" s="617"/>
      <c r="R1613" s="615"/>
      <c r="AA1613" s="618"/>
      <c r="AB1613" s="167"/>
      <c r="AD1613" s="618"/>
      <c r="AE1613" s="167"/>
      <c r="AU1613" s="618"/>
      <c r="AW1613" s="230"/>
      <c r="BB1613" s="619"/>
      <c r="BC1613" s="619"/>
    </row>
    <row r="1614" spans="8:55" s="616" customFormat="1">
      <c r="H1614" s="230"/>
      <c r="J1614" s="617"/>
      <c r="L1614" s="617"/>
      <c r="Q1614" s="617"/>
      <c r="R1614" s="615"/>
      <c r="AA1614" s="618"/>
      <c r="AB1614" s="167"/>
      <c r="AD1614" s="618"/>
      <c r="AE1614" s="167"/>
      <c r="AU1614" s="618"/>
      <c r="AW1614" s="230"/>
      <c r="BB1614" s="619"/>
      <c r="BC1614" s="619"/>
    </row>
    <row r="1615" spans="8:55" s="616" customFormat="1">
      <c r="H1615" s="230"/>
      <c r="J1615" s="617"/>
      <c r="L1615" s="617"/>
      <c r="Q1615" s="617"/>
      <c r="R1615" s="615"/>
      <c r="AA1615" s="618"/>
      <c r="AB1615" s="167"/>
      <c r="AD1615" s="618"/>
      <c r="AE1615" s="167"/>
      <c r="AU1615" s="618"/>
      <c r="AW1615" s="230"/>
      <c r="BB1615" s="619"/>
      <c r="BC1615" s="619"/>
    </row>
    <row r="1616" spans="8:55" s="616" customFormat="1">
      <c r="H1616" s="230"/>
      <c r="J1616" s="617"/>
      <c r="L1616" s="617"/>
      <c r="Q1616" s="617"/>
      <c r="R1616" s="615"/>
      <c r="AA1616" s="618"/>
      <c r="AB1616" s="167"/>
      <c r="AD1616" s="618"/>
      <c r="AE1616" s="167"/>
      <c r="AU1616" s="618"/>
      <c r="AW1616" s="230"/>
      <c r="BB1616" s="619"/>
      <c r="BC1616" s="619"/>
    </row>
    <row r="1617" spans="8:55" s="616" customFormat="1">
      <c r="H1617" s="230"/>
      <c r="J1617" s="617"/>
      <c r="L1617" s="617"/>
      <c r="Q1617" s="617"/>
      <c r="R1617" s="615"/>
      <c r="AA1617" s="618"/>
      <c r="AB1617" s="167"/>
      <c r="AD1617" s="618"/>
      <c r="AE1617" s="167"/>
      <c r="AU1617" s="618"/>
      <c r="AW1617" s="230"/>
      <c r="BB1617" s="619"/>
      <c r="BC1617" s="619"/>
    </row>
    <row r="1618" spans="8:55" s="616" customFormat="1">
      <c r="H1618" s="230"/>
      <c r="J1618" s="617"/>
      <c r="L1618" s="617"/>
      <c r="Q1618" s="617"/>
      <c r="R1618" s="615"/>
      <c r="AA1618" s="618"/>
      <c r="AB1618" s="167"/>
      <c r="AD1618" s="618"/>
      <c r="AE1618" s="167"/>
      <c r="AU1618" s="618"/>
      <c r="AW1618" s="230"/>
      <c r="BB1618" s="619"/>
      <c r="BC1618" s="619"/>
    </row>
    <row r="1619" spans="8:55" s="616" customFormat="1">
      <c r="H1619" s="230"/>
      <c r="J1619" s="617"/>
      <c r="L1619" s="617"/>
      <c r="Q1619" s="617"/>
      <c r="R1619" s="615"/>
      <c r="AA1619" s="618"/>
      <c r="AB1619" s="167"/>
      <c r="AD1619" s="618"/>
      <c r="AE1619" s="167"/>
      <c r="AU1619" s="618"/>
      <c r="AW1619" s="230"/>
      <c r="BB1619" s="619"/>
      <c r="BC1619" s="619"/>
    </row>
    <row r="1620" spans="8:55" s="616" customFormat="1">
      <c r="H1620" s="230"/>
      <c r="J1620" s="617"/>
      <c r="L1620" s="617"/>
      <c r="Q1620" s="617"/>
      <c r="R1620" s="615"/>
      <c r="AA1620" s="618"/>
      <c r="AB1620" s="167"/>
      <c r="AD1620" s="618"/>
      <c r="AE1620" s="167"/>
      <c r="AU1620" s="618"/>
      <c r="AW1620" s="230"/>
      <c r="BB1620" s="619"/>
      <c r="BC1620" s="619"/>
    </row>
    <row r="1621" spans="8:55" s="616" customFormat="1">
      <c r="H1621" s="230"/>
      <c r="J1621" s="617"/>
      <c r="L1621" s="617"/>
      <c r="Q1621" s="617"/>
      <c r="R1621" s="615"/>
      <c r="AA1621" s="618"/>
      <c r="AB1621" s="167"/>
      <c r="AD1621" s="618"/>
      <c r="AE1621" s="167"/>
      <c r="AU1621" s="618"/>
      <c r="AW1621" s="230"/>
      <c r="BB1621" s="619"/>
      <c r="BC1621" s="619"/>
    </row>
    <row r="1622" spans="8:55" s="616" customFormat="1">
      <c r="H1622" s="230"/>
      <c r="J1622" s="617"/>
      <c r="L1622" s="617"/>
      <c r="Q1622" s="617"/>
      <c r="R1622" s="615"/>
      <c r="AA1622" s="618"/>
      <c r="AB1622" s="167"/>
      <c r="AD1622" s="618"/>
      <c r="AE1622" s="167"/>
      <c r="AU1622" s="618"/>
      <c r="AW1622" s="230"/>
      <c r="BB1622" s="619"/>
      <c r="BC1622" s="619"/>
    </row>
    <row r="1623" spans="8:55" s="616" customFormat="1">
      <c r="H1623" s="230"/>
      <c r="J1623" s="617"/>
      <c r="L1623" s="617"/>
      <c r="Q1623" s="617"/>
      <c r="R1623" s="615"/>
      <c r="AA1623" s="618"/>
      <c r="AB1623" s="167"/>
      <c r="AD1623" s="618"/>
      <c r="AE1623" s="167"/>
      <c r="AU1623" s="618"/>
      <c r="AW1623" s="230"/>
      <c r="BB1623" s="619"/>
      <c r="BC1623" s="619"/>
    </row>
    <row r="1624" spans="8:55" s="616" customFormat="1">
      <c r="H1624" s="230"/>
      <c r="J1624" s="617"/>
      <c r="L1624" s="617"/>
      <c r="Q1624" s="617"/>
      <c r="R1624" s="615"/>
      <c r="AA1624" s="618"/>
      <c r="AB1624" s="167"/>
      <c r="AD1624" s="618"/>
      <c r="AE1624" s="167"/>
      <c r="AU1624" s="618"/>
      <c r="AW1624" s="230"/>
      <c r="BB1624" s="619"/>
      <c r="BC1624" s="619"/>
    </row>
    <row r="1625" spans="8:55" s="616" customFormat="1">
      <c r="H1625" s="230"/>
      <c r="J1625" s="617"/>
      <c r="L1625" s="617"/>
      <c r="Q1625" s="617"/>
      <c r="R1625" s="615"/>
      <c r="AA1625" s="618"/>
      <c r="AB1625" s="167"/>
      <c r="AD1625" s="618"/>
      <c r="AE1625" s="167"/>
      <c r="AU1625" s="618"/>
      <c r="AW1625" s="230"/>
      <c r="BB1625" s="619"/>
      <c r="BC1625" s="619"/>
    </row>
    <row r="1626" spans="8:55" s="616" customFormat="1">
      <c r="H1626" s="230"/>
      <c r="J1626" s="617"/>
      <c r="L1626" s="617"/>
      <c r="Q1626" s="617"/>
      <c r="R1626" s="615"/>
      <c r="AA1626" s="618"/>
      <c r="AB1626" s="167"/>
      <c r="AD1626" s="618"/>
      <c r="AE1626" s="167"/>
      <c r="AU1626" s="618"/>
      <c r="AW1626" s="230"/>
      <c r="BB1626" s="619"/>
      <c r="BC1626" s="619"/>
    </row>
    <row r="1627" spans="8:55" s="616" customFormat="1">
      <c r="H1627" s="230"/>
      <c r="J1627" s="617"/>
      <c r="L1627" s="617"/>
      <c r="Q1627" s="617"/>
      <c r="R1627" s="615"/>
      <c r="AA1627" s="618"/>
      <c r="AB1627" s="167"/>
      <c r="AD1627" s="618"/>
      <c r="AE1627" s="167"/>
      <c r="AU1627" s="618"/>
      <c r="AW1627" s="230"/>
      <c r="BB1627" s="619"/>
      <c r="BC1627" s="619"/>
    </row>
    <row r="1628" spans="8:55" s="616" customFormat="1">
      <c r="H1628" s="230"/>
      <c r="J1628" s="617"/>
      <c r="L1628" s="617"/>
      <c r="Q1628" s="617"/>
      <c r="R1628" s="615"/>
      <c r="AA1628" s="618"/>
      <c r="AB1628" s="167"/>
      <c r="AD1628" s="618"/>
      <c r="AE1628" s="167"/>
      <c r="AU1628" s="618"/>
      <c r="AW1628" s="230"/>
      <c r="BB1628" s="619"/>
      <c r="BC1628" s="619"/>
    </row>
    <row r="1629" spans="8:55" s="616" customFormat="1">
      <c r="H1629" s="230"/>
      <c r="J1629" s="617"/>
      <c r="L1629" s="617"/>
      <c r="Q1629" s="617"/>
      <c r="R1629" s="615"/>
      <c r="AA1629" s="618"/>
      <c r="AB1629" s="167"/>
      <c r="AD1629" s="618"/>
      <c r="AE1629" s="167"/>
      <c r="AU1629" s="618"/>
      <c r="AW1629" s="230"/>
      <c r="BB1629" s="619"/>
      <c r="BC1629" s="619"/>
    </row>
    <row r="1630" spans="8:55" s="616" customFormat="1">
      <c r="H1630" s="230"/>
      <c r="J1630" s="617"/>
      <c r="L1630" s="617"/>
      <c r="Q1630" s="617"/>
      <c r="R1630" s="615"/>
      <c r="AA1630" s="618"/>
      <c r="AB1630" s="167"/>
      <c r="AD1630" s="618"/>
      <c r="AE1630" s="167"/>
      <c r="AU1630" s="618"/>
      <c r="AW1630" s="230"/>
      <c r="BB1630" s="619"/>
      <c r="BC1630" s="619"/>
    </row>
    <row r="1631" spans="8:55" s="616" customFormat="1">
      <c r="H1631" s="230"/>
      <c r="J1631" s="617"/>
      <c r="L1631" s="617"/>
      <c r="Q1631" s="617"/>
      <c r="R1631" s="615"/>
      <c r="AA1631" s="618"/>
      <c r="AB1631" s="167"/>
      <c r="AD1631" s="618"/>
      <c r="AE1631" s="167"/>
      <c r="AU1631" s="618"/>
      <c r="AW1631" s="230"/>
      <c r="BB1631" s="619"/>
      <c r="BC1631" s="619"/>
    </row>
    <row r="1632" spans="8:55" s="616" customFormat="1">
      <c r="H1632" s="230"/>
      <c r="J1632" s="617"/>
      <c r="L1632" s="617"/>
      <c r="Q1632" s="617"/>
      <c r="R1632" s="615"/>
      <c r="AA1632" s="618"/>
      <c r="AB1632" s="167"/>
      <c r="AD1632" s="618"/>
      <c r="AE1632" s="167"/>
      <c r="AU1632" s="618"/>
      <c r="AW1632" s="230"/>
      <c r="BB1632" s="619"/>
      <c r="BC1632" s="619"/>
    </row>
    <row r="1633" spans="8:55" s="616" customFormat="1">
      <c r="H1633" s="230"/>
      <c r="J1633" s="617"/>
      <c r="L1633" s="617"/>
      <c r="Q1633" s="617"/>
      <c r="R1633" s="615"/>
      <c r="AA1633" s="618"/>
      <c r="AB1633" s="167"/>
      <c r="AD1633" s="618"/>
      <c r="AE1633" s="167"/>
      <c r="AU1633" s="618"/>
      <c r="AW1633" s="230"/>
      <c r="BB1633" s="619"/>
      <c r="BC1633" s="619"/>
    </row>
    <row r="1634" spans="8:55" s="616" customFormat="1">
      <c r="H1634" s="230"/>
      <c r="J1634" s="617"/>
      <c r="L1634" s="617"/>
      <c r="Q1634" s="617"/>
      <c r="R1634" s="615"/>
      <c r="AA1634" s="618"/>
      <c r="AB1634" s="167"/>
      <c r="AD1634" s="618"/>
      <c r="AE1634" s="167"/>
      <c r="AU1634" s="618"/>
      <c r="AW1634" s="230"/>
      <c r="BB1634" s="619"/>
      <c r="BC1634" s="619"/>
    </row>
    <row r="1635" spans="8:55" s="616" customFormat="1">
      <c r="H1635" s="230"/>
      <c r="J1635" s="617"/>
      <c r="L1635" s="617"/>
      <c r="Q1635" s="617"/>
      <c r="R1635" s="615"/>
      <c r="AA1635" s="618"/>
      <c r="AB1635" s="167"/>
      <c r="AD1635" s="618"/>
      <c r="AE1635" s="167"/>
      <c r="AU1635" s="618"/>
      <c r="AW1635" s="230"/>
      <c r="BB1635" s="619"/>
      <c r="BC1635" s="619"/>
    </row>
    <row r="1636" spans="8:55" s="616" customFormat="1">
      <c r="H1636" s="230"/>
      <c r="J1636" s="617"/>
      <c r="L1636" s="617"/>
      <c r="Q1636" s="617"/>
      <c r="R1636" s="615"/>
      <c r="AA1636" s="618"/>
      <c r="AB1636" s="167"/>
      <c r="AD1636" s="618"/>
      <c r="AE1636" s="167"/>
      <c r="AU1636" s="618"/>
      <c r="AW1636" s="230"/>
      <c r="BB1636" s="619"/>
      <c r="BC1636" s="619"/>
    </row>
    <row r="1637" spans="8:55" s="616" customFormat="1">
      <c r="H1637" s="230"/>
      <c r="J1637" s="617"/>
      <c r="L1637" s="617"/>
      <c r="Q1637" s="617"/>
      <c r="R1637" s="615"/>
      <c r="AA1637" s="618"/>
      <c r="AB1637" s="167"/>
      <c r="AD1637" s="618"/>
      <c r="AE1637" s="167"/>
      <c r="AU1637" s="618"/>
      <c r="AW1637" s="230"/>
      <c r="BB1637" s="619"/>
      <c r="BC1637" s="619"/>
    </row>
    <row r="1638" spans="8:55" s="616" customFormat="1">
      <c r="H1638" s="230"/>
      <c r="J1638" s="617"/>
      <c r="L1638" s="617"/>
      <c r="Q1638" s="617"/>
      <c r="R1638" s="615"/>
      <c r="AA1638" s="618"/>
      <c r="AB1638" s="167"/>
      <c r="AD1638" s="618"/>
      <c r="AE1638" s="167"/>
      <c r="AU1638" s="618"/>
      <c r="AW1638" s="230"/>
      <c r="BB1638" s="619"/>
      <c r="BC1638" s="619"/>
    </row>
    <row r="1639" spans="8:55" s="616" customFormat="1">
      <c r="H1639" s="230"/>
      <c r="J1639" s="617"/>
      <c r="L1639" s="617"/>
      <c r="Q1639" s="617"/>
      <c r="R1639" s="615"/>
      <c r="AA1639" s="618"/>
      <c r="AB1639" s="167"/>
      <c r="AD1639" s="618"/>
      <c r="AE1639" s="167"/>
      <c r="AU1639" s="618"/>
      <c r="AW1639" s="230"/>
      <c r="BB1639" s="619"/>
      <c r="BC1639" s="619"/>
    </row>
    <row r="1640" spans="8:55" s="616" customFormat="1">
      <c r="H1640" s="230"/>
      <c r="J1640" s="617"/>
      <c r="L1640" s="617"/>
      <c r="Q1640" s="617"/>
      <c r="R1640" s="615"/>
      <c r="AA1640" s="618"/>
      <c r="AB1640" s="167"/>
      <c r="AD1640" s="618"/>
      <c r="AE1640" s="167"/>
      <c r="AU1640" s="618"/>
      <c r="AW1640" s="230"/>
      <c r="BB1640" s="619"/>
      <c r="BC1640" s="619"/>
    </row>
    <row r="1641" spans="8:55" s="616" customFormat="1">
      <c r="H1641" s="230"/>
      <c r="J1641" s="617"/>
      <c r="L1641" s="617"/>
      <c r="Q1641" s="617"/>
      <c r="R1641" s="615"/>
      <c r="AA1641" s="618"/>
      <c r="AB1641" s="167"/>
      <c r="AD1641" s="618"/>
      <c r="AE1641" s="167"/>
      <c r="AU1641" s="618"/>
      <c r="AW1641" s="230"/>
      <c r="BB1641" s="619"/>
      <c r="BC1641" s="619"/>
    </row>
    <row r="1642" spans="8:55" s="616" customFormat="1">
      <c r="H1642" s="230"/>
      <c r="J1642" s="617"/>
      <c r="L1642" s="617"/>
      <c r="Q1642" s="617"/>
      <c r="R1642" s="615"/>
      <c r="AA1642" s="618"/>
      <c r="AB1642" s="167"/>
      <c r="AD1642" s="618"/>
      <c r="AE1642" s="167"/>
      <c r="AU1642" s="618"/>
      <c r="AW1642" s="230"/>
      <c r="BB1642" s="619"/>
      <c r="BC1642" s="619"/>
    </row>
    <row r="1643" spans="8:55" s="616" customFormat="1">
      <c r="H1643" s="230"/>
      <c r="J1643" s="617"/>
      <c r="L1643" s="617"/>
      <c r="Q1643" s="617"/>
      <c r="R1643" s="615"/>
      <c r="AA1643" s="618"/>
      <c r="AB1643" s="167"/>
      <c r="AD1643" s="618"/>
      <c r="AE1643" s="167"/>
      <c r="AU1643" s="618"/>
      <c r="AW1643" s="230"/>
      <c r="BB1643" s="619"/>
      <c r="BC1643" s="619"/>
    </row>
    <row r="1644" spans="8:55" s="616" customFormat="1">
      <c r="H1644" s="230"/>
      <c r="J1644" s="617"/>
      <c r="L1644" s="617"/>
      <c r="Q1644" s="617"/>
      <c r="R1644" s="615"/>
      <c r="AA1644" s="618"/>
      <c r="AB1644" s="167"/>
      <c r="AD1644" s="618"/>
      <c r="AE1644" s="167"/>
      <c r="AU1644" s="618"/>
      <c r="AW1644" s="230"/>
      <c r="BB1644" s="619"/>
      <c r="BC1644" s="619"/>
    </row>
    <row r="1645" spans="8:55" s="616" customFormat="1">
      <c r="H1645" s="230"/>
      <c r="J1645" s="617"/>
      <c r="L1645" s="617"/>
      <c r="Q1645" s="617"/>
      <c r="R1645" s="615"/>
      <c r="AA1645" s="618"/>
      <c r="AB1645" s="167"/>
      <c r="AD1645" s="618"/>
      <c r="AE1645" s="167"/>
      <c r="AU1645" s="618"/>
      <c r="AW1645" s="230"/>
      <c r="BB1645" s="619"/>
      <c r="BC1645" s="619"/>
    </row>
    <row r="1646" spans="8:55" s="616" customFormat="1">
      <c r="H1646" s="230"/>
      <c r="J1646" s="617"/>
      <c r="L1646" s="617"/>
      <c r="Q1646" s="617"/>
      <c r="R1646" s="615"/>
      <c r="AA1646" s="618"/>
      <c r="AB1646" s="167"/>
      <c r="AD1646" s="618"/>
      <c r="AE1646" s="167"/>
      <c r="AU1646" s="618"/>
      <c r="AW1646" s="230"/>
      <c r="BB1646" s="619"/>
      <c r="BC1646" s="619"/>
    </row>
    <row r="1647" spans="8:55" s="616" customFormat="1">
      <c r="H1647" s="230"/>
      <c r="J1647" s="617"/>
      <c r="L1647" s="617"/>
      <c r="Q1647" s="617"/>
      <c r="R1647" s="615"/>
      <c r="AA1647" s="618"/>
      <c r="AB1647" s="167"/>
      <c r="AD1647" s="618"/>
      <c r="AE1647" s="167"/>
      <c r="AU1647" s="618"/>
      <c r="AW1647" s="230"/>
      <c r="BB1647" s="619"/>
      <c r="BC1647" s="619"/>
    </row>
    <row r="1648" spans="8:55" s="616" customFormat="1">
      <c r="H1648" s="230"/>
      <c r="J1648" s="617"/>
      <c r="L1648" s="617"/>
      <c r="Q1648" s="617"/>
      <c r="R1648" s="615"/>
      <c r="AA1648" s="618"/>
      <c r="AB1648" s="167"/>
      <c r="AD1648" s="618"/>
      <c r="AE1648" s="167"/>
      <c r="AU1648" s="618"/>
      <c r="AW1648" s="230"/>
      <c r="BB1648" s="619"/>
      <c r="BC1648" s="619"/>
    </row>
    <row r="1649" spans="8:55" s="616" customFormat="1">
      <c r="H1649" s="230"/>
      <c r="J1649" s="617"/>
      <c r="L1649" s="617"/>
      <c r="Q1649" s="617"/>
      <c r="R1649" s="615"/>
      <c r="AA1649" s="618"/>
      <c r="AB1649" s="167"/>
      <c r="AD1649" s="618"/>
      <c r="AE1649" s="167"/>
      <c r="AU1649" s="618"/>
      <c r="AW1649" s="230"/>
      <c r="BB1649" s="619"/>
      <c r="BC1649" s="619"/>
    </row>
    <row r="1650" spans="8:55" s="616" customFormat="1">
      <c r="H1650" s="230"/>
      <c r="J1650" s="617"/>
      <c r="L1650" s="617"/>
      <c r="Q1650" s="617"/>
      <c r="R1650" s="615"/>
      <c r="AA1650" s="618"/>
      <c r="AB1650" s="167"/>
      <c r="AD1650" s="618"/>
      <c r="AE1650" s="167"/>
      <c r="AU1650" s="618"/>
      <c r="AW1650" s="230"/>
      <c r="BB1650" s="619"/>
      <c r="BC1650" s="619"/>
    </row>
    <row r="1651" spans="8:55" s="616" customFormat="1">
      <c r="H1651" s="230"/>
      <c r="J1651" s="617"/>
      <c r="L1651" s="617"/>
      <c r="Q1651" s="617"/>
      <c r="R1651" s="615"/>
      <c r="AA1651" s="618"/>
      <c r="AB1651" s="167"/>
      <c r="AD1651" s="618"/>
      <c r="AE1651" s="167"/>
      <c r="AU1651" s="618"/>
      <c r="AW1651" s="230"/>
      <c r="BB1651" s="619"/>
      <c r="BC1651" s="619"/>
    </row>
    <row r="1652" spans="8:55" s="616" customFormat="1">
      <c r="H1652" s="230"/>
      <c r="J1652" s="617"/>
      <c r="L1652" s="617"/>
      <c r="Q1652" s="617"/>
      <c r="R1652" s="615"/>
      <c r="AA1652" s="618"/>
      <c r="AB1652" s="167"/>
      <c r="AD1652" s="618"/>
      <c r="AE1652" s="167"/>
      <c r="AU1652" s="618"/>
      <c r="AW1652" s="230"/>
      <c r="BB1652" s="619"/>
      <c r="BC1652" s="619"/>
    </row>
    <row r="1653" spans="8:55" s="616" customFormat="1">
      <c r="H1653" s="230"/>
      <c r="J1653" s="617"/>
      <c r="L1653" s="617"/>
      <c r="Q1653" s="617"/>
      <c r="R1653" s="615"/>
      <c r="AA1653" s="618"/>
      <c r="AB1653" s="167"/>
      <c r="AD1653" s="618"/>
      <c r="AE1653" s="167"/>
      <c r="AU1653" s="618"/>
      <c r="AW1653" s="230"/>
      <c r="BB1653" s="619"/>
      <c r="BC1653" s="619"/>
    </row>
    <row r="1654" spans="8:55" s="616" customFormat="1">
      <c r="H1654" s="230"/>
      <c r="J1654" s="617"/>
      <c r="L1654" s="617"/>
      <c r="Q1654" s="617"/>
      <c r="R1654" s="615"/>
      <c r="AA1654" s="618"/>
      <c r="AB1654" s="167"/>
      <c r="AD1654" s="618"/>
      <c r="AE1654" s="167"/>
      <c r="AU1654" s="618"/>
      <c r="AW1654" s="230"/>
      <c r="BB1654" s="619"/>
      <c r="BC1654" s="619"/>
    </row>
    <row r="1655" spans="8:55" s="616" customFormat="1">
      <c r="H1655" s="230"/>
      <c r="J1655" s="617"/>
      <c r="L1655" s="617"/>
      <c r="Q1655" s="617"/>
      <c r="R1655" s="615"/>
      <c r="AA1655" s="618"/>
      <c r="AB1655" s="167"/>
      <c r="AD1655" s="618"/>
      <c r="AE1655" s="167"/>
      <c r="AU1655" s="618"/>
      <c r="AW1655" s="230"/>
      <c r="BB1655" s="619"/>
      <c r="BC1655" s="619"/>
    </row>
    <row r="1656" spans="8:55" s="616" customFormat="1">
      <c r="H1656" s="230"/>
      <c r="J1656" s="617"/>
      <c r="L1656" s="617"/>
      <c r="Q1656" s="617"/>
      <c r="R1656" s="615"/>
      <c r="AA1656" s="618"/>
      <c r="AB1656" s="167"/>
      <c r="AD1656" s="618"/>
      <c r="AE1656" s="167"/>
      <c r="AU1656" s="618"/>
      <c r="AW1656" s="230"/>
      <c r="BB1656" s="619"/>
      <c r="BC1656" s="619"/>
    </row>
    <row r="1657" spans="8:55" s="616" customFormat="1">
      <c r="H1657" s="230"/>
      <c r="J1657" s="617"/>
      <c r="L1657" s="617"/>
      <c r="Q1657" s="617"/>
      <c r="R1657" s="615"/>
      <c r="AA1657" s="618"/>
      <c r="AB1657" s="167"/>
      <c r="AD1657" s="618"/>
      <c r="AE1657" s="167"/>
      <c r="AU1657" s="618"/>
      <c r="AW1657" s="230"/>
      <c r="BB1657" s="619"/>
      <c r="BC1657" s="619"/>
    </row>
    <row r="1658" spans="8:55" s="616" customFormat="1">
      <c r="H1658" s="230"/>
      <c r="J1658" s="617"/>
      <c r="L1658" s="617"/>
      <c r="Q1658" s="617"/>
      <c r="R1658" s="615"/>
      <c r="AA1658" s="618"/>
      <c r="AB1658" s="167"/>
      <c r="AD1658" s="618"/>
      <c r="AE1658" s="167"/>
      <c r="AU1658" s="618"/>
      <c r="AW1658" s="230"/>
      <c r="BB1658" s="619"/>
      <c r="BC1658" s="619"/>
    </row>
    <row r="1659" spans="8:55" s="616" customFormat="1">
      <c r="H1659" s="230"/>
      <c r="J1659" s="617"/>
      <c r="L1659" s="617"/>
      <c r="Q1659" s="617"/>
      <c r="R1659" s="615"/>
      <c r="AA1659" s="618"/>
      <c r="AB1659" s="167"/>
      <c r="AD1659" s="618"/>
      <c r="AE1659" s="167"/>
      <c r="AU1659" s="618"/>
      <c r="AW1659" s="230"/>
      <c r="BB1659" s="619"/>
      <c r="BC1659" s="619"/>
    </row>
    <row r="1660" spans="8:55" s="616" customFormat="1">
      <c r="H1660" s="230"/>
      <c r="J1660" s="617"/>
      <c r="L1660" s="617"/>
      <c r="Q1660" s="617"/>
      <c r="R1660" s="615"/>
      <c r="AA1660" s="618"/>
      <c r="AB1660" s="167"/>
      <c r="AD1660" s="618"/>
      <c r="AE1660" s="167"/>
      <c r="AU1660" s="618"/>
      <c r="AW1660" s="230"/>
      <c r="BB1660" s="619"/>
      <c r="BC1660" s="619"/>
    </row>
    <row r="1661" spans="8:55" s="616" customFormat="1">
      <c r="H1661" s="230"/>
      <c r="J1661" s="617"/>
      <c r="L1661" s="617"/>
      <c r="Q1661" s="617"/>
      <c r="R1661" s="615"/>
      <c r="AA1661" s="618"/>
      <c r="AB1661" s="167"/>
      <c r="AD1661" s="618"/>
      <c r="AE1661" s="167"/>
      <c r="AU1661" s="618"/>
      <c r="AW1661" s="230"/>
      <c r="BB1661" s="619"/>
      <c r="BC1661" s="619"/>
    </row>
    <row r="1662" spans="8:55" s="616" customFormat="1">
      <c r="H1662" s="230"/>
      <c r="J1662" s="617"/>
      <c r="L1662" s="617"/>
      <c r="Q1662" s="617"/>
      <c r="R1662" s="615"/>
      <c r="AA1662" s="618"/>
      <c r="AB1662" s="167"/>
      <c r="AD1662" s="618"/>
      <c r="AE1662" s="167"/>
      <c r="AU1662" s="618"/>
      <c r="AW1662" s="230"/>
      <c r="BB1662" s="619"/>
      <c r="BC1662" s="619"/>
    </row>
    <row r="1663" spans="8:55" s="616" customFormat="1">
      <c r="H1663" s="230"/>
      <c r="J1663" s="617"/>
      <c r="L1663" s="617"/>
      <c r="Q1663" s="617"/>
      <c r="R1663" s="615"/>
      <c r="AA1663" s="618"/>
      <c r="AB1663" s="167"/>
      <c r="AD1663" s="618"/>
      <c r="AE1663" s="167"/>
      <c r="AU1663" s="618"/>
      <c r="AW1663" s="230"/>
      <c r="BB1663" s="619"/>
      <c r="BC1663" s="619"/>
    </row>
    <row r="1664" spans="8:55" s="616" customFormat="1">
      <c r="H1664" s="230"/>
      <c r="J1664" s="617"/>
      <c r="L1664" s="617"/>
      <c r="Q1664" s="617"/>
      <c r="R1664" s="615"/>
      <c r="AA1664" s="618"/>
      <c r="AB1664" s="167"/>
      <c r="AD1664" s="618"/>
      <c r="AE1664" s="167"/>
      <c r="AU1664" s="618"/>
      <c r="AW1664" s="230"/>
      <c r="BB1664" s="619"/>
      <c r="BC1664" s="619"/>
    </row>
    <row r="1665" spans="8:55" s="616" customFormat="1">
      <c r="H1665" s="230"/>
      <c r="J1665" s="617"/>
      <c r="L1665" s="617"/>
      <c r="Q1665" s="617"/>
      <c r="R1665" s="615"/>
      <c r="AA1665" s="618"/>
      <c r="AB1665" s="167"/>
      <c r="AD1665" s="618"/>
      <c r="AE1665" s="167"/>
      <c r="AU1665" s="618"/>
      <c r="AW1665" s="230"/>
      <c r="BB1665" s="619"/>
      <c r="BC1665" s="619"/>
    </row>
    <row r="1666" spans="8:55" s="616" customFormat="1">
      <c r="H1666" s="230"/>
      <c r="J1666" s="617"/>
      <c r="L1666" s="617"/>
      <c r="Q1666" s="617"/>
      <c r="R1666" s="615"/>
      <c r="AA1666" s="618"/>
      <c r="AB1666" s="167"/>
      <c r="AD1666" s="618"/>
      <c r="AE1666" s="167"/>
      <c r="AU1666" s="618"/>
      <c r="AW1666" s="230"/>
      <c r="BB1666" s="619"/>
      <c r="BC1666" s="619"/>
    </row>
    <row r="1667" spans="8:55" s="616" customFormat="1">
      <c r="H1667" s="230"/>
      <c r="J1667" s="617"/>
      <c r="L1667" s="617"/>
      <c r="Q1667" s="617"/>
      <c r="R1667" s="615"/>
      <c r="AA1667" s="618"/>
      <c r="AB1667" s="167"/>
      <c r="AD1667" s="618"/>
      <c r="AE1667" s="167"/>
      <c r="AU1667" s="618"/>
      <c r="AW1667" s="230"/>
      <c r="BB1667" s="619"/>
      <c r="BC1667" s="619"/>
    </row>
    <row r="1668" spans="8:55" s="616" customFormat="1">
      <c r="H1668" s="230"/>
      <c r="J1668" s="617"/>
      <c r="L1668" s="617"/>
      <c r="Q1668" s="617"/>
      <c r="R1668" s="615"/>
      <c r="AA1668" s="618"/>
      <c r="AB1668" s="167"/>
      <c r="AD1668" s="618"/>
      <c r="AE1668" s="167"/>
      <c r="AU1668" s="618"/>
      <c r="AW1668" s="230"/>
      <c r="BB1668" s="619"/>
      <c r="BC1668" s="619"/>
    </row>
    <row r="1669" spans="8:55" s="616" customFormat="1">
      <c r="H1669" s="230"/>
      <c r="J1669" s="617"/>
      <c r="L1669" s="617"/>
      <c r="Q1669" s="617"/>
      <c r="R1669" s="615"/>
      <c r="AA1669" s="618"/>
      <c r="AB1669" s="167"/>
      <c r="AD1669" s="618"/>
      <c r="AE1669" s="167"/>
      <c r="AU1669" s="618"/>
      <c r="AW1669" s="230"/>
      <c r="BB1669" s="619"/>
      <c r="BC1669" s="619"/>
    </row>
    <row r="1670" spans="8:55" s="616" customFormat="1">
      <c r="H1670" s="230"/>
      <c r="J1670" s="617"/>
      <c r="L1670" s="617"/>
      <c r="Q1670" s="617"/>
      <c r="R1670" s="615"/>
      <c r="AA1670" s="618"/>
      <c r="AB1670" s="167"/>
      <c r="AD1670" s="618"/>
      <c r="AE1670" s="167"/>
      <c r="AU1670" s="618"/>
      <c r="AW1670" s="230"/>
      <c r="BB1670" s="619"/>
      <c r="BC1670" s="619"/>
    </row>
    <row r="1671" spans="8:55" s="616" customFormat="1">
      <c r="H1671" s="230"/>
      <c r="J1671" s="617"/>
      <c r="L1671" s="617"/>
      <c r="Q1671" s="617"/>
      <c r="R1671" s="615"/>
      <c r="AA1671" s="618"/>
      <c r="AB1671" s="167"/>
      <c r="AD1671" s="618"/>
      <c r="AE1671" s="167"/>
      <c r="AU1671" s="618"/>
      <c r="AW1671" s="230"/>
      <c r="BB1671" s="619"/>
      <c r="BC1671" s="619"/>
    </row>
    <row r="1672" spans="8:55" s="616" customFormat="1">
      <c r="H1672" s="230"/>
      <c r="J1672" s="617"/>
      <c r="L1672" s="617"/>
      <c r="Q1672" s="617"/>
      <c r="R1672" s="615"/>
      <c r="AA1672" s="618"/>
      <c r="AB1672" s="167"/>
      <c r="AD1672" s="618"/>
      <c r="AE1672" s="167"/>
      <c r="AU1672" s="618"/>
      <c r="AW1672" s="230"/>
      <c r="BB1672" s="619"/>
      <c r="BC1672" s="619"/>
    </row>
    <row r="1673" spans="8:55" s="616" customFormat="1">
      <c r="H1673" s="230"/>
      <c r="J1673" s="617"/>
      <c r="L1673" s="617"/>
      <c r="Q1673" s="617"/>
      <c r="R1673" s="615"/>
      <c r="AA1673" s="618"/>
      <c r="AB1673" s="167"/>
      <c r="AD1673" s="618"/>
      <c r="AE1673" s="167"/>
      <c r="AU1673" s="618"/>
      <c r="AW1673" s="230"/>
      <c r="BB1673" s="619"/>
      <c r="BC1673" s="619"/>
    </row>
    <row r="1674" spans="8:55" s="616" customFormat="1">
      <c r="H1674" s="230"/>
      <c r="J1674" s="617"/>
      <c r="L1674" s="617"/>
      <c r="Q1674" s="617"/>
      <c r="R1674" s="615"/>
      <c r="AA1674" s="618"/>
      <c r="AB1674" s="167"/>
      <c r="AD1674" s="618"/>
      <c r="AE1674" s="167"/>
      <c r="AU1674" s="618"/>
      <c r="AW1674" s="230"/>
      <c r="BB1674" s="619"/>
      <c r="BC1674" s="619"/>
    </row>
    <row r="1675" spans="8:55" s="616" customFormat="1">
      <c r="H1675" s="230"/>
      <c r="J1675" s="617"/>
      <c r="L1675" s="617"/>
      <c r="Q1675" s="617"/>
      <c r="R1675" s="615"/>
      <c r="AA1675" s="618"/>
      <c r="AB1675" s="167"/>
      <c r="AD1675" s="618"/>
      <c r="AE1675" s="167"/>
      <c r="AU1675" s="618"/>
      <c r="AW1675" s="230"/>
      <c r="BB1675" s="619"/>
      <c r="BC1675" s="619"/>
    </row>
    <row r="1676" spans="8:55" s="616" customFormat="1">
      <c r="H1676" s="230"/>
      <c r="J1676" s="617"/>
      <c r="L1676" s="617"/>
      <c r="Q1676" s="617"/>
      <c r="R1676" s="615"/>
      <c r="AA1676" s="618"/>
      <c r="AB1676" s="167"/>
      <c r="AD1676" s="618"/>
      <c r="AE1676" s="167"/>
      <c r="AU1676" s="618"/>
      <c r="AW1676" s="230"/>
      <c r="BB1676" s="619"/>
      <c r="BC1676" s="619"/>
    </row>
    <row r="1677" spans="8:55" s="616" customFormat="1">
      <c r="H1677" s="230"/>
      <c r="J1677" s="617"/>
      <c r="L1677" s="617"/>
      <c r="Q1677" s="617"/>
      <c r="R1677" s="615"/>
      <c r="AA1677" s="618"/>
      <c r="AB1677" s="167"/>
      <c r="AD1677" s="618"/>
      <c r="AE1677" s="167"/>
      <c r="AU1677" s="618"/>
      <c r="AW1677" s="230"/>
      <c r="BB1677" s="619"/>
      <c r="BC1677" s="619"/>
    </row>
    <row r="1678" spans="8:55" s="616" customFormat="1">
      <c r="H1678" s="230"/>
      <c r="J1678" s="617"/>
      <c r="L1678" s="617"/>
      <c r="Q1678" s="617"/>
      <c r="R1678" s="615"/>
      <c r="AA1678" s="618"/>
      <c r="AB1678" s="167"/>
      <c r="AD1678" s="618"/>
      <c r="AE1678" s="167"/>
      <c r="AU1678" s="618"/>
      <c r="AW1678" s="230"/>
      <c r="BB1678" s="619"/>
      <c r="BC1678" s="619"/>
    </row>
    <row r="1679" spans="8:55" s="616" customFormat="1">
      <c r="H1679" s="230"/>
      <c r="J1679" s="617"/>
      <c r="L1679" s="617"/>
      <c r="Q1679" s="617"/>
      <c r="R1679" s="615"/>
      <c r="AA1679" s="618"/>
      <c r="AB1679" s="167"/>
      <c r="AD1679" s="618"/>
      <c r="AE1679" s="167"/>
      <c r="AU1679" s="618"/>
      <c r="AW1679" s="230"/>
      <c r="BB1679" s="619"/>
      <c r="BC1679" s="619"/>
    </row>
    <row r="1680" spans="8:55" s="616" customFormat="1">
      <c r="H1680" s="230"/>
      <c r="J1680" s="617"/>
      <c r="L1680" s="617"/>
      <c r="Q1680" s="617"/>
      <c r="R1680" s="615"/>
      <c r="AA1680" s="618"/>
      <c r="AB1680" s="167"/>
      <c r="AD1680" s="618"/>
      <c r="AE1680" s="167"/>
      <c r="AU1680" s="618"/>
      <c r="AW1680" s="230"/>
      <c r="BB1680" s="619"/>
      <c r="BC1680" s="619"/>
    </row>
    <row r="1681" spans="8:55" s="616" customFormat="1">
      <c r="H1681" s="230"/>
      <c r="J1681" s="617"/>
      <c r="L1681" s="617"/>
      <c r="Q1681" s="617"/>
      <c r="R1681" s="615"/>
      <c r="AA1681" s="618"/>
      <c r="AB1681" s="167"/>
      <c r="AD1681" s="618"/>
      <c r="AE1681" s="167"/>
      <c r="AU1681" s="618"/>
      <c r="AW1681" s="230"/>
      <c r="BB1681" s="619"/>
      <c r="BC1681" s="619"/>
    </row>
    <row r="1682" spans="8:55" s="616" customFormat="1">
      <c r="H1682" s="230"/>
      <c r="J1682" s="617"/>
      <c r="L1682" s="617"/>
      <c r="Q1682" s="617"/>
      <c r="R1682" s="615"/>
      <c r="AA1682" s="618"/>
      <c r="AB1682" s="167"/>
      <c r="AD1682" s="618"/>
      <c r="AE1682" s="167"/>
      <c r="AU1682" s="618"/>
      <c r="AW1682" s="230"/>
      <c r="BB1682" s="619"/>
      <c r="BC1682" s="619"/>
    </row>
    <row r="1683" spans="8:55" s="616" customFormat="1">
      <c r="H1683" s="230"/>
      <c r="J1683" s="617"/>
      <c r="L1683" s="617"/>
      <c r="Q1683" s="617"/>
      <c r="R1683" s="615"/>
      <c r="AA1683" s="618"/>
      <c r="AB1683" s="167"/>
      <c r="AD1683" s="618"/>
      <c r="AE1683" s="167"/>
      <c r="AU1683" s="618"/>
      <c r="AW1683" s="230"/>
      <c r="BB1683" s="619"/>
      <c r="BC1683" s="619"/>
    </row>
    <row r="1684" spans="8:55" s="616" customFormat="1">
      <c r="H1684" s="230"/>
      <c r="J1684" s="617"/>
      <c r="L1684" s="617"/>
      <c r="Q1684" s="617"/>
      <c r="R1684" s="615"/>
      <c r="AA1684" s="618"/>
      <c r="AB1684" s="167"/>
      <c r="AD1684" s="618"/>
      <c r="AE1684" s="167"/>
      <c r="AU1684" s="618"/>
      <c r="AW1684" s="230"/>
      <c r="BB1684" s="619"/>
      <c r="BC1684" s="619"/>
    </row>
    <row r="1685" spans="8:55" s="616" customFormat="1">
      <c r="H1685" s="230"/>
      <c r="J1685" s="617"/>
      <c r="L1685" s="617"/>
      <c r="Q1685" s="617"/>
      <c r="R1685" s="615"/>
      <c r="AA1685" s="618"/>
      <c r="AB1685" s="167"/>
      <c r="AD1685" s="618"/>
      <c r="AE1685" s="167"/>
      <c r="AU1685" s="618"/>
      <c r="AW1685" s="230"/>
      <c r="BB1685" s="619"/>
      <c r="BC1685" s="619"/>
    </row>
    <row r="1686" spans="8:55" s="616" customFormat="1">
      <c r="H1686" s="230"/>
      <c r="J1686" s="617"/>
      <c r="L1686" s="617"/>
      <c r="Q1686" s="617"/>
      <c r="R1686" s="615"/>
      <c r="AA1686" s="618"/>
      <c r="AB1686" s="167"/>
      <c r="AD1686" s="618"/>
      <c r="AE1686" s="167"/>
      <c r="AU1686" s="618"/>
      <c r="AW1686" s="230"/>
      <c r="BB1686" s="619"/>
      <c r="BC1686" s="619"/>
    </row>
    <row r="1687" spans="8:55" s="616" customFormat="1">
      <c r="H1687" s="230"/>
      <c r="J1687" s="617"/>
      <c r="L1687" s="617"/>
      <c r="Q1687" s="617"/>
      <c r="R1687" s="615"/>
      <c r="AA1687" s="618"/>
      <c r="AB1687" s="167"/>
      <c r="AD1687" s="618"/>
      <c r="AE1687" s="167"/>
      <c r="AU1687" s="618"/>
      <c r="AW1687" s="230"/>
      <c r="BB1687" s="619"/>
      <c r="BC1687" s="619"/>
    </row>
    <row r="1688" spans="8:55" s="616" customFormat="1">
      <c r="H1688" s="230"/>
      <c r="J1688" s="617"/>
      <c r="L1688" s="617"/>
      <c r="Q1688" s="617"/>
      <c r="R1688" s="615"/>
      <c r="AA1688" s="618"/>
      <c r="AB1688" s="167"/>
      <c r="AD1688" s="618"/>
      <c r="AE1688" s="167"/>
      <c r="AU1688" s="618"/>
      <c r="AW1688" s="230"/>
      <c r="BB1688" s="619"/>
      <c r="BC1688" s="619"/>
    </row>
    <row r="1689" spans="8:55" s="616" customFormat="1">
      <c r="H1689" s="230"/>
      <c r="J1689" s="617"/>
      <c r="L1689" s="617"/>
      <c r="Q1689" s="617"/>
      <c r="R1689" s="615"/>
      <c r="AA1689" s="618"/>
      <c r="AB1689" s="167"/>
      <c r="AD1689" s="618"/>
      <c r="AE1689" s="167"/>
      <c r="AU1689" s="618"/>
      <c r="AW1689" s="230"/>
      <c r="BB1689" s="619"/>
      <c r="BC1689" s="619"/>
    </row>
    <row r="1690" spans="8:55" s="616" customFormat="1">
      <c r="H1690" s="230"/>
      <c r="J1690" s="617"/>
      <c r="L1690" s="617"/>
      <c r="Q1690" s="617"/>
      <c r="R1690" s="615"/>
      <c r="AA1690" s="618"/>
      <c r="AB1690" s="167"/>
      <c r="AD1690" s="618"/>
      <c r="AE1690" s="167"/>
      <c r="AU1690" s="618"/>
      <c r="AW1690" s="230"/>
      <c r="BB1690" s="619"/>
      <c r="BC1690" s="619"/>
    </row>
    <row r="1691" spans="8:55" s="616" customFormat="1">
      <c r="H1691" s="230"/>
      <c r="J1691" s="617"/>
      <c r="L1691" s="617"/>
      <c r="Q1691" s="617"/>
      <c r="R1691" s="615"/>
      <c r="AA1691" s="618"/>
      <c r="AB1691" s="167"/>
      <c r="AD1691" s="618"/>
      <c r="AE1691" s="167"/>
      <c r="AU1691" s="618"/>
      <c r="AW1691" s="230"/>
      <c r="BB1691" s="619"/>
      <c r="BC1691" s="619"/>
    </row>
    <row r="1692" spans="8:55" s="616" customFormat="1">
      <c r="H1692" s="230"/>
      <c r="J1692" s="617"/>
      <c r="L1692" s="617"/>
      <c r="Q1692" s="617"/>
      <c r="R1692" s="615"/>
      <c r="AA1692" s="618"/>
      <c r="AB1692" s="167"/>
      <c r="AD1692" s="618"/>
      <c r="AE1692" s="167"/>
      <c r="AU1692" s="618"/>
      <c r="AW1692" s="230"/>
      <c r="BB1692" s="619"/>
      <c r="BC1692" s="619"/>
    </row>
    <row r="1693" spans="8:55" s="616" customFormat="1">
      <c r="H1693" s="230"/>
      <c r="J1693" s="617"/>
      <c r="L1693" s="617"/>
      <c r="Q1693" s="617"/>
      <c r="R1693" s="615"/>
      <c r="AA1693" s="618"/>
      <c r="AB1693" s="167"/>
      <c r="AD1693" s="618"/>
      <c r="AE1693" s="167"/>
      <c r="AU1693" s="618"/>
      <c r="AW1693" s="230"/>
      <c r="BB1693" s="619"/>
      <c r="BC1693" s="619"/>
    </row>
    <row r="1694" spans="8:55" s="616" customFormat="1">
      <c r="H1694" s="230"/>
      <c r="J1694" s="617"/>
      <c r="L1694" s="617"/>
      <c r="Q1694" s="617"/>
      <c r="R1694" s="615"/>
      <c r="AA1694" s="618"/>
      <c r="AB1694" s="167"/>
      <c r="AD1694" s="618"/>
      <c r="AE1694" s="167"/>
      <c r="AU1694" s="618"/>
      <c r="AW1694" s="230"/>
      <c r="BB1694" s="619"/>
      <c r="BC1694" s="619"/>
    </row>
    <row r="1695" spans="8:55" s="616" customFormat="1">
      <c r="H1695" s="230"/>
      <c r="J1695" s="617"/>
      <c r="L1695" s="617"/>
      <c r="Q1695" s="617"/>
      <c r="R1695" s="615"/>
      <c r="AA1695" s="618"/>
      <c r="AB1695" s="167"/>
      <c r="AD1695" s="618"/>
      <c r="AE1695" s="167"/>
      <c r="AU1695" s="618"/>
      <c r="AW1695" s="230"/>
      <c r="BB1695" s="619"/>
      <c r="BC1695" s="619"/>
    </row>
    <row r="1696" spans="8:55" s="616" customFormat="1">
      <c r="H1696" s="230"/>
      <c r="J1696" s="617"/>
      <c r="L1696" s="617"/>
      <c r="Q1696" s="617"/>
      <c r="R1696" s="615"/>
      <c r="AA1696" s="618"/>
      <c r="AB1696" s="167"/>
      <c r="AD1696" s="618"/>
      <c r="AE1696" s="167"/>
      <c r="AU1696" s="618"/>
      <c r="AW1696" s="230"/>
      <c r="BB1696" s="619"/>
      <c r="BC1696" s="619"/>
    </row>
    <row r="1697" spans="8:55" s="616" customFormat="1">
      <c r="H1697" s="230"/>
      <c r="J1697" s="617"/>
      <c r="L1697" s="617"/>
      <c r="Q1697" s="617"/>
      <c r="R1697" s="615"/>
      <c r="AA1697" s="618"/>
      <c r="AB1697" s="167"/>
      <c r="AD1697" s="618"/>
      <c r="AE1697" s="167"/>
      <c r="AU1697" s="618"/>
      <c r="AW1697" s="230"/>
      <c r="BB1697" s="619"/>
      <c r="BC1697" s="619"/>
    </row>
    <row r="1698" spans="8:55" s="616" customFormat="1">
      <c r="H1698" s="230"/>
      <c r="J1698" s="617"/>
      <c r="L1698" s="617"/>
      <c r="Q1698" s="617"/>
      <c r="R1698" s="615"/>
      <c r="AA1698" s="618"/>
      <c r="AB1698" s="167"/>
      <c r="AD1698" s="618"/>
      <c r="AE1698" s="167"/>
      <c r="AU1698" s="618"/>
      <c r="AW1698" s="230"/>
      <c r="BB1698" s="619"/>
      <c r="BC1698" s="619"/>
    </row>
    <row r="1699" spans="8:55" s="616" customFormat="1">
      <c r="H1699" s="230"/>
      <c r="J1699" s="617"/>
      <c r="L1699" s="617"/>
      <c r="Q1699" s="617"/>
      <c r="R1699" s="615"/>
      <c r="AA1699" s="618"/>
      <c r="AB1699" s="167"/>
      <c r="AD1699" s="618"/>
      <c r="AE1699" s="167"/>
      <c r="AU1699" s="618"/>
      <c r="AW1699" s="230"/>
      <c r="BB1699" s="619"/>
      <c r="BC1699" s="619"/>
    </row>
    <row r="1700" spans="8:55" s="616" customFormat="1">
      <c r="H1700" s="230"/>
      <c r="J1700" s="617"/>
      <c r="L1700" s="617"/>
      <c r="Q1700" s="617"/>
      <c r="R1700" s="615"/>
      <c r="AA1700" s="618"/>
      <c r="AB1700" s="167"/>
      <c r="AD1700" s="618"/>
      <c r="AE1700" s="167"/>
      <c r="AU1700" s="618"/>
      <c r="AW1700" s="230"/>
      <c r="BB1700" s="619"/>
      <c r="BC1700" s="619"/>
    </row>
    <row r="1701" spans="8:55" s="616" customFormat="1">
      <c r="H1701" s="230"/>
      <c r="J1701" s="617"/>
      <c r="L1701" s="617"/>
      <c r="Q1701" s="617"/>
      <c r="R1701" s="615"/>
      <c r="AA1701" s="618"/>
      <c r="AB1701" s="167"/>
      <c r="AD1701" s="618"/>
      <c r="AE1701" s="167"/>
      <c r="AU1701" s="618"/>
      <c r="AW1701" s="230"/>
      <c r="BB1701" s="619"/>
      <c r="BC1701" s="619"/>
    </row>
    <row r="1702" spans="8:55" s="616" customFormat="1">
      <c r="H1702" s="230"/>
      <c r="J1702" s="617"/>
      <c r="L1702" s="617"/>
      <c r="Q1702" s="617"/>
      <c r="R1702" s="615"/>
      <c r="AA1702" s="618"/>
      <c r="AB1702" s="167"/>
      <c r="AD1702" s="618"/>
      <c r="AE1702" s="167"/>
      <c r="AU1702" s="618"/>
      <c r="AW1702" s="230"/>
      <c r="BB1702" s="619"/>
      <c r="BC1702" s="619"/>
    </row>
    <row r="1703" spans="8:55" s="616" customFormat="1">
      <c r="H1703" s="230"/>
      <c r="J1703" s="617"/>
      <c r="L1703" s="617"/>
      <c r="Q1703" s="617"/>
      <c r="R1703" s="615"/>
      <c r="AA1703" s="618"/>
      <c r="AB1703" s="167"/>
      <c r="AD1703" s="618"/>
      <c r="AE1703" s="167"/>
      <c r="AU1703" s="618"/>
      <c r="AW1703" s="230"/>
      <c r="BB1703" s="619"/>
      <c r="BC1703" s="619"/>
    </row>
    <row r="1704" spans="8:55" s="616" customFormat="1">
      <c r="H1704" s="230"/>
      <c r="J1704" s="617"/>
      <c r="L1704" s="617"/>
      <c r="Q1704" s="617"/>
      <c r="R1704" s="615"/>
      <c r="AA1704" s="618"/>
      <c r="AB1704" s="167"/>
      <c r="AD1704" s="618"/>
      <c r="AE1704" s="167"/>
      <c r="AU1704" s="618"/>
      <c r="AW1704" s="230"/>
      <c r="BB1704" s="619"/>
      <c r="BC1704" s="619"/>
    </row>
    <row r="1705" spans="8:55" s="616" customFormat="1">
      <c r="H1705" s="230"/>
      <c r="J1705" s="617"/>
      <c r="L1705" s="617"/>
      <c r="Q1705" s="617"/>
      <c r="R1705" s="615"/>
      <c r="AA1705" s="618"/>
      <c r="AB1705" s="167"/>
      <c r="AD1705" s="618"/>
      <c r="AE1705" s="167"/>
      <c r="AU1705" s="618"/>
      <c r="AW1705" s="230"/>
      <c r="BB1705" s="619"/>
      <c r="BC1705" s="619"/>
    </row>
    <row r="1706" spans="8:55" s="616" customFormat="1">
      <c r="H1706" s="230"/>
      <c r="J1706" s="617"/>
      <c r="L1706" s="617"/>
      <c r="Q1706" s="617"/>
      <c r="R1706" s="615"/>
      <c r="AA1706" s="618"/>
      <c r="AB1706" s="167"/>
      <c r="AD1706" s="618"/>
      <c r="AE1706" s="167"/>
      <c r="AU1706" s="618"/>
      <c r="AW1706" s="230"/>
      <c r="BB1706" s="619"/>
      <c r="BC1706" s="619"/>
    </row>
    <row r="1707" spans="8:55" s="616" customFormat="1">
      <c r="H1707" s="230"/>
      <c r="J1707" s="617"/>
      <c r="L1707" s="617"/>
      <c r="Q1707" s="617"/>
      <c r="R1707" s="615"/>
      <c r="AA1707" s="618"/>
      <c r="AB1707" s="167"/>
      <c r="AD1707" s="618"/>
      <c r="AE1707" s="167"/>
      <c r="AU1707" s="618"/>
      <c r="AW1707" s="230"/>
      <c r="BB1707" s="619"/>
      <c r="BC1707" s="619"/>
    </row>
    <row r="1708" spans="8:55" s="616" customFormat="1">
      <c r="H1708" s="230"/>
      <c r="J1708" s="617"/>
      <c r="L1708" s="617"/>
      <c r="Q1708" s="617"/>
      <c r="R1708" s="615"/>
      <c r="AA1708" s="618"/>
      <c r="AB1708" s="167"/>
      <c r="AD1708" s="618"/>
      <c r="AE1708" s="167"/>
      <c r="AU1708" s="618"/>
      <c r="AW1708" s="230"/>
      <c r="BB1708" s="619"/>
      <c r="BC1708" s="619"/>
    </row>
    <row r="1709" spans="8:55" s="616" customFormat="1">
      <c r="H1709" s="230"/>
      <c r="J1709" s="617"/>
      <c r="L1709" s="617"/>
      <c r="Q1709" s="617"/>
      <c r="R1709" s="615"/>
      <c r="AA1709" s="618"/>
      <c r="AB1709" s="167"/>
      <c r="AD1709" s="618"/>
      <c r="AE1709" s="167"/>
      <c r="AU1709" s="618"/>
      <c r="AW1709" s="230"/>
      <c r="BB1709" s="619"/>
      <c r="BC1709" s="619"/>
    </row>
    <row r="1710" spans="8:55" s="616" customFormat="1">
      <c r="H1710" s="230"/>
      <c r="J1710" s="617"/>
      <c r="L1710" s="617"/>
      <c r="Q1710" s="617"/>
      <c r="R1710" s="615"/>
      <c r="AA1710" s="618"/>
      <c r="AB1710" s="167"/>
      <c r="AD1710" s="618"/>
      <c r="AE1710" s="167"/>
      <c r="AU1710" s="618"/>
      <c r="AW1710" s="230"/>
      <c r="BB1710" s="619"/>
      <c r="BC1710" s="619"/>
    </row>
    <row r="1711" spans="8:55" s="616" customFormat="1">
      <c r="H1711" s="230"/>
      <c r="J1711" s="617"/>
      <c r="L1711" s="617"/>
      <c r="Q1711" s="617"/>
      <c r="R1711" s="615"/>
      <c r="AA1711" s="618"/>
      <c r="AB1711" s="167"/>
      <c r="AD1711" s="618"/>
      <c r="AE1711" s="167"/>
      <c r="AU1711" s="618"/>
      <c r="AW1711" s="230"/>
      <c r="BB1711" s="619"/>
      <c r="BC1711" s="619"/>
    </row>
    <row r="1712" spans="8:55" s="616" customFormat="1">
      <c r="H1712" s="230"/>
      <c r="J1712" s="617"/>
      <c r="L1712" s="617"/>
      <c r="Q1712" s="617"/>
      <c r="R1712" s="615"/>
      <c r="AA1712" s="618"/>
      <c r="AB1712" s="167"/>
      <c r="AD1712" s="618"/>
      <c r="AE1712" s="167"/>
      <c r="AU1712" s="618"/>
      <c r="AW1712" s="230"/>
      <c r="BB1712" s="619"/>
      <c r="BC1712" s="619"/>
    </row>
    <row r="1713" spans="8:55" s="616" customFormat="1">
      <c r="H1713" s="230"/>
      <c r="J1713" s="617"/>
      <c r="L1713" s="617"/>
      <c r="Q1713" s="617"/>
      <c r="R1713" s="615"/>
      <c r="AA1713" s="618"/>
      <c r="AB1713" s="167"/>
      <c r="AD1713" s="618"/>
      <c r="AE1713" s="167"/>
      <c r="AU1713" s="618"/>
      <c r="AW1713" s="230"/>
      <c r="BB1713" s="619"/>
      <c r="BC1713" s="619"/>
    </row>
    <row r="1714" spans="8:55" s="616" customFormat="1">
      <c r="H1714" s="230"/>
      <c r="J1714" s="617"/>
      <c r="L1714" s="617"/>
      <c r="Q1714" s="617"/>
      <c r="R1714" s="615"/>
      <c r="AA1714" s="618"/>
      <c r="AB1714" s="167"/>
      <c r="AD1714" s="618"/>
      <c r="AE1714" s="167"/>
      <c r="AU1714" s="618"/>
      <c r="AW1714" s="230"/>
      <c r="BB1714" s="619"/>
      <c r="BC1714" s="619"/>
    </row>
    <row r="1715" spans="8:55" s="616" customFormat="1">
      <c r="H1715" s="230"/>
      <c r="J1715" s="617"/>
      <c r="L1715" s="617"/>
      <c r="Q1715" s="617"/>
      <c r="R1715" s="615"/>
      <c r="AA1715" s="618"/>
      <c r="AB1715" s="167"/>
      <c r="AD1715" s="618"/>
      <c r="AE1715" s="167"/>
      <c r="AU1715" s="618"/>
      <c r="AW1715" s="230"/>
      <c r="BB1715" s="619"/>
      <c r="BC1715" s="619"/>
    </row>
    <row r="1716" spans="8:55" s="616" customFormat="1">
      <c r="H1716" s="230"/>
      <c r="J1716" s="617"/>
      <c r="L1716" s="617"/>
      <c r="Q1716" s="617"/>
      <c r="R1716" s="615"/>
      <c r="AA1716" s="618"/>
      <c r="AB1716" s="167"/>
      <c r="AD1716" s="618"/>
      <c r="AE1716" s="167"/>
      <c r="AU1716" s="618"/>
      <c r="AW1716" s="230"/>
      <c r="BB1716" s="619"/>
      <c r="BC1716" s="619"/>
    </row>
    <row r="1717" spans="8:55" s="616" customFormat="1">
      <c r="H1717" s="230"/>
      <c r="J1717" s="617"/>
      <c r="L1717" s="617"/>
      <c r="Q1717" s="617"/>
      <c r="R1717" s="615"/>
      <c r="AA1717" s="618"/>
      <c r="AB1717" s="167"/>
      <c r="AD1717" s="618"/>
      <c r="AE1717" s="167"/>
      <c r="AU1717" s="618"/>
      <c r="AW1717" s="230"/>
      <c r="BB1717" s="619"/>
      <c r="BC1717" s="619"/>
    </row>
    <row r="1718" spans="8:55" s="616" customFormat="1">
      <c r="H1718" s="230"/>
      <c r="J1718" s="617"/>
      <c r="L1718" s="617"/>
      <c r="Q1718" s="617"/>
      <c r="R1718" s="615"/>
      <c r="AA1718" s="618"/>
      <c r="AB1718" s="167"/>
      <c r="AD1718" s="618"/>
      <c r="AE1718" s="167"/>
      <c r="AU1718" s="618"/>
      <c r="AW1718" s="230"/>
      <c r="BB1718" s="619"/>
      <c r="BC1718" s="619"/>
    </row>
    <row r="1719" spans="8:55" s="616" customFormat="1">
      <c r="H1719" s="230"/>
      <c r="J1719" s="617"/>
      <c r="L1719" s="617"/>
      <c r="Q1719" s="617"/>
      <c r="R1719" s="615"/>
      <c r="AA1719" s="618"/>
      <c r="AB1719" s="167"/>
      <c r="AD1719" s="618"/>
      <c r="AE1719" s="167"/>
      <c r="AU1719" s="618"/>
      <c r="AW1719" s="230"/>
      <c r="BB1719" s="619"/>
      <c r="BC1719" s="619"/>
    </row>
    <row r="1720" spans="8:55" s="616" customFormat="1">
      <c r="H1720" s="230"/>
      <c r="J1720" s="617"/>
      <c r="L1720" s="617"/>
      <c r="Q1720" s="617"/>
      <c r="R1720" s="615"/>
      <c r="AA1720" s="618"/>
      <c r="AB1720" s="167"/>
      <c r="AD1720" s="618"/>
      <c r="AE1720" s="167"/>
      <c r="AU1720" s="618"/>
      <c r="AW1720" s="230"/>
      <c r="BB1720" s="619"/>
      <c r="BC1720" s="619"/>
    </row>
    <row r="1721" spans="8:55" s="616" customFormat="1">
      <c r="H1721" s="230"/>
      <c r="J1721" s="617"/>
      <c r="L1721" s="617"/>
      <c r="Q1721" s="617"/>
      <c r="R1721" s="615"/>
      <c r="AA1721" s="618"/>
      <c r="AB1721" s="167"/>
      <c r="AD1721" s="618"/>
      <c r="AE1721" s="167"/>
      <c r="AU1721" s="618"/>
      <c r="AW1721" s="230"/>
      <c r="BB1721" s="619"/>
      <c r="BC1721" s="619"/>
    </row>
    <row r="1722" spans="8:55" s="616" customFormat="1">
      <c r="H1722" s="230"/>
      <c r="J1722" s="617"/>
      <c r="L1722" s="617"/>
      <c r="Q1722" s="617"/>
      <c r="R1722" s="615"/>
      <c r="AA1722" s="618"/>
      <c r="AB1722" s="167"/>
      <c r="AD1722" s="618"/>
      <c r="AE1722" s="167"/>
      <c r="AU1722" s="618"/>
      <c r="AW1722" s="230"/>
      <c r="BB1722" s="619"/>
      <c r="BC1722" s="619"/>
    </row>
    <row r="1723" spans="8:55" s="616" customFormat="1">
      <c r="H1723" s="230"/>
      <c r="J1723" s="617"/>
      <c r="L1723" s="617"/>
      <c r="Q1723" s="617"/>
      <c r="R1723" s="615"/>
      <c r="AA1723" s="618"/>
      <c r="AB1723" s="167"/>
      <c r="AD1723" s="618"/>
      <c r="AE1723" s="167"/>
      <c r="AU1723" s="618"/>
      <c r="AW1723" s="230"/>
      <c r="BB1723" s="619"/>
      <c r="BC1723" s="619"/>
    </row>
    <row r="1724" spans="8:55" s="616" customFormat="1">
      <c r="H1724" s="230"/>
      <c r="J1724" s="617"/>
      <c r="L1724" s="617"/>
      <c r="Q1724" s="617"/>
      <c r="R1724" s="615"/>
      <c r="AA1724" s="618"/>
      <c r="AB1724" s="167"/>
      <c r="AD1724" s="618"/>
      <c r="AE1724" s="167"/>
      <c r="AU1724" s="618"/>
      <c r="AW1724" s="230"/>
      <c r="BB1724" s="619"/>
      <c r="BC1724" s="619"/>
    </row>
    <row r="1725" spans="8:55" s="616" customFormat="1">
      <c r="H1725" s="230"/>
      <c r="J1725" s="617"/>
      <c r="L1725" s="617"/>
      <c r="Q1725" s="617"/>
      <c r="R1725" s="615"/>
      <c r="AA1725" s="618"/>
      <c r="AB1725" s="167"/>
      <c r="AD1725" s="618"/>
      <c r="AE1725" s="167"/>
      <c r="AU1725" s="618"/>
      <c r="AW1725" s="230"/>
      <c r="BB1725" s="619"/>
      <c r="BC1725" s="619"/>
    </row>
    <row r="1726" spans="8:55" s="616" customFormat="1">
      <c r="H1726" s="230"/>
      <c r="J1726" s="617"/>
      <c r="L1726" s="617"/>
      <c r="Q1726" s="617"/>
      <c r="R1726" s="615"/>
      <c r="AA1726" s="618"/>
      <c r="AB1726" s="167"/>
      <c r="AD1726" s="618"/>
      <c r="AE1726" s="167"/>
      <c r="AU1726" s="618"/>
      <c r="AW1726" s="230"/>
      <c r="BB1726" s="619"/>
      <c r="BC1726" s="619"/>
    </row>
    <row r="1727" spans="8:55" s="616" customFormat="1">
      <c r="H1727" s="230"/>
      <c r="J1727" s="617"/>
      <c r="L1727" s="617"/>
      <c r="Q1727" s="617"/>
      <c r="R1727" s="615"/>
      <c r="AA1727" s="618"/>
      <c r="AB1727" s="167"/>
      <c r="AD1727" s="618"/>
      <c r="AE1727" s="167"/>
      <c r="AU1727" s="618"/>
      <c r="AW1727" s="230"/>
      <c r="BB1727" s="619"/>
      <c r="BC1727" s="619"/>
    </row>
    <row r="1728" spans="8:55" s="616" customFormat="1">
      <c r="H1728" s="230"/>
      <c r="J1728" s="617"/>
      <c r="L1728" s="617"/>
      <c r="Q1728" s="617"/>
      <c r="R1728" s="615"/>
      <c r="AA1728" s="618"/>
      <c r="AB1728" s="167"/>
      <c r="AD1728" s="618"/>
      <c r="AE1728" s="167"/>
      <c r="AU1728" s="618"/>
      <c r="AW1728" s="230"/>
      <c r="BB1728" s="619"/>
      <c r="BC1728" s="619"/>
    </row>
    <row r="1729" spans="8:55" s="616" customFormat="1">
      <c r="H1729" s="230"/>
      <c r="J1729" s="617"/>
      <c r="L1729" s="617"/>
      <c r="Q1729" s="617"/>
      <c r="R1729" s="615"/>
      <c r="AA1729" s="618"/>
      <c r="AB1729" s="167"/>
      <c r="AD1729" s="618"/>
      <c r="AE1729" s="167"/>
      <c r="AU1729" s="618"/>
      <c r="AW1729" s="230"/>
      <c r="BB1729" s="619"/>
      <c r="BC1729" s="619"/>
    </row>
    <row r="1730" spans="8:55" s="616" customFormat="1">
      <c r="H1730" s="230"/>
      <c r="J1730" s="617"/>
      <c r="L1730" s="617"/>
      <c r="Q1730" s="617"/>
      <c r="R1730" s="615"/>
      <c r="AA1730" s="618"/>
      <c r="AB1730" s="167"/>
      <c r="AD1730" s="618"/>
      <c r="AE1730" s="167"/>
      <c r="AU1730" s="618"/>
      <c r="AW1730" s="230"/>
      <c r="BB1730" s="619"/>
      <c r="BC1730" s="619"/>
    </row>
    <row r="1731" spans="8:55" s="616" customFormat="1">
      <c r="H1731" s="230"/>
      <c r="J1731" s="617"/>
      <c r="L1731" s="617"/>
      <c r="Q1731" s="617"/>
      <c r="R1731" s="615"/>
      <c r="AA1731" s="618"/>
      <c r="AB1731" s="167"/>
      <c r="AD1731" s="618"/>
      <c r="AE1731" s="167"/>
      <c r="AU1731" s="618"/>
      <c r="AW1731" s="230"/>
      <c r="BB1731" s="619"/>
      <c r="BC1731" s="619"/>
    </row>
    <row r="1732" spans="8:55" s="616" customFormat="1">
      <c r="H1732" s="230"/>
      <c r="J1732" s="617"/>
      <c r="L1732" s="617"/>
      <c r="Q1732" s="617"/>
      <c r="R1732" s="615"/>
      <c r="AA1732" s="618"/>
      <c r="AB1732" s="167"/>
      <c r="AD1732" s="618"/>
      <c r="AE1732" s="167"/>
      <c r="AU1732" s="618"/>
      <c r="AW1732" s="230"/>
      <c r="BB1732" s="619"/>
      <c r="BC1732" s="619"/>
    </row>
    <row r="1733" spans="8:55" s="616" customFormat="1">
      <c r="H1733" s="230"/>
      <c r="J1733" s="617"/>
      <c r="L1733" s="617"/>
      <c r="Q1733" s="617"/>
      <c r="R1733" s="615"/>
      <c r="AA1733" s="618"/>
      <c r="AB1733" s="167"/>
      <c r="AD1733" s="618"/>
      <c r="AE1733" s="167"/>
      <c r="AU1733" s="618"/>
      <c r="AW1733" s="230"/>
      <c r="BB1733" s="619"/>
      <c r="BC1733" s="619"/>
    </row>
    <row r="1734" spans="8:55" s="616" customFormat="1">
      <c r="H1734" s="230"/>
      <c r="J1734" s="617"/>
      <c r="L1734" s="617"/>
      <c r="Q1734" s="617"/>
      <c r="R1734" s="615"/>
      <c r="AA1734" s="618"/>
      <c r="AB1734" s="167"/>
      <c r="AD1734" s="618"/>
      <c r="AE1734" s="167"/>
      <c r="AU1734" s="618"/>
      <c r="AW1734" s="230"/>
      <c r="BB1734" s="619"/>
      <c r="BC1734" s="619"/>
    </row>
    <row r="1735" spans="8:55" s="616" customFormat="1">
      <c r="H1735" s="230"/>
      <c r="J1735" s="617"/>
      <c r="L1735" s="617"/>
      <c r="Q1735" s="617"/>
      <c r="R1735" s="615"/>
      <c r="AA1735" s="618"/>
      <c r="AB1735" s="167"/>
      <c r="AD1735" s="618"/>
      <c r="AE1735" s="167"/>
      <c r="AU1735" s="618"/>
      <c r="AW1735" s="230"/>
      <c r="BB1735" s="619"/>
      <c r="BC1735" s="619"/>
    </row>
    <row r="1736" spans="8:55" s="616" customFormat="1">
      <c r="H1736" s="230"/>
      <c r="J1736" s="617"/>
      <c r="L1736" s="617"/>
      <c r="Q1736" s="617"/>
      <c r="R1736" s="615"/>
      <c r="AA1736" s="618"/>
      <c r="AB1736" s="167"/>
      <c r="AD1736" s="618"/>
      <c r="AE1736" s="167"/>
      <c r="AU1736" s="618"/>
      <c r="AW1736" s="230"/>
      <c r="BB1736" s="619"/>
      <c r="BC1736" s="619"/>
    </row>
    <row r="1737" spans="8:55" s="616" customFormat="1">
      <c r="H1737" s="230"/>
      <c r="J1737" s="617"/>
      <c r="L1737" s="617"/>
      <c r="Q1737" s="617"/>
      <c r="R1737" s="615"/>
      <c r="AA1737" s="618"/>
      <c r="AB1737" s="167"/>
      <c r="AD1737" s="618"/>
      <c r="AE1737" s="167"/>
      <c r="AU1737" s="618"/>
      <c r="AW1737" s="230"/>
      <c r="BB1737" s="619"/>
      <c r="BC1737" s="619"/>
    </row>
    <row r="1738" spans="8:55" s="616" customFormat="1">
      <c r="H1738" s="230"/>
      <c r="J1738" s="617"/>
      <c r="L1738" s="617"/>
      <c r="Q1738" s="617"/>
      <c r="R1738" s="615"/>
      <c r="AA1738" s="618"/>
      <c r="AB1738" s="167"/>
      <c r="AD1738" s="618"/>
      <c r="AE1738" s="167"/>
      <c r="AU1738" s="618"/>
      <c r="AW1738" s="230"/>
      <c r="BB1738" s="619"/>
      <c r="BC1738" s="619"/>
    </row>
    <row r="1739" spans="8:55" s="616" customFormat="1">
      <c r="H1739" s="230"/>
      <c r="J1739" s="617"/>
      <c r="L1739" s="617"/>
      <c r="Q1739" s="617"/>
      <c r="R1739" s="615"/>
      <c r="AA1739" s="618"/>
      <c r="AB1739" s="167"/>
      <c r="AD1739" s="618"/>
      <c r="AE1739" s="167"/>
      <c r="AU1739" s="618"/>
      <c r="AW1739" s="230"/>
      <c r="BB1739" s="619"/>
      <c r="BC1739" s="619"/>
    </row>
    <row r="1740" spans="8:55" s="616" customFormat="1">
      <c r="H1740" s="230"/>
      <c r="J1740" s="617"/>
      <c r="L1740" s="617"/>
      <c r="Q1740" s="617"/>
      <c r="R1740" s="615"/>
      <c r="AA1740" s="618"/>
      <c r="AB1740" s="167"/>
      <c r="AD1740" s="618"/>
      <c r="AE1740" s="167"/>
      <c r="AU1740" s="618"/>
      <c r="AW1740" s="230"/>
      <c r="BB1740" s="619"/>
      <c r="BC1740" s="619"/>
    </row>
    <row r="1741" spans="8:55" s="616" customFormat="1">
      <c r="H1741" s="230"/>
      <c r="J1741" s="617"/>
      <c r="L1741" s="617"/>
      <c r="Q1741" s="617"/>
      <c r="R1741" s="615"/>
      <c r="AA1741" s="618"/>
      <c r="AB1741" s="167"/>
      <c r="AD1741" s="618"/>
      <c r="AE1741" s="167"/>
      <c r="AU1741" s="618"/>
      <c r="AW1741" s="230"/>
      <c r="BB1741" s="619"/>
      <c r="BC1741" s="619"/>
    </row>
    <row r="1742" spans="8:55" s="616" customFormat="1">
      <c r="H1742" s="230"/>
      <c r="J1742" s="617"/>
      <c r="L1742" s="617"/>
      <c r="Q1742" s="617"/>
      <c r="R1742" s="615"/>
      <c r="AA1742" s="618"/>
      <c r="AB1742" s="167"/>
      <c r="AD1742" s="618"/>
      <c r="AE1742" s="167"/>
      <c r="AU1742" s="618"/>
      <c r="AW1742" s="230"/>
      <c r="BB1742" s="619"/>
      <c r="BC1742" s="619"/>
    </row>
    <row r="1743" spans="8:55" s="616" customFormat="1">
      <c r="H1743" s="230"/>
      <c r="J1743" s="617"/>
      <c r="L1743" s="617"/>
      <c r="Q1743" s="617"/>
      <c r="R1743" s="615"/>
      <c r="AA1743" s="618"/>
      <c r="AB1743" s="167"/>
      <c r="AD1743" s="618"/>
      <c r="AE1743" s="167"/>
      <c r="AU1743" s="618"/>
      <c r="AW1743" s="230"/>
      <c r="BB1743" s="619"/>
      <c r="BC1743" s="619"/>
    </row>
    <row r="1744" spans="8:55" s="616" customFormat="1">
      <c r="H1744" s="230"/>
      <c r="J1744" s="617"/>
      <c r="L1744" s="617"/>
      <c r="Q1744" s="617"/>
      <c r="R1744" s="615"/>
      <c r="AA1744" s="618"/>
      <c r="AB1744" s="167"/>
      <c r="AD1744" s="618"/>
      <c r="AE1744" s="167"/>
      <c r="AU1744" s="618"/>
      <c r="AW1744" s="230"/>
      <c r="BB1744" s="619"/>
      <c r="BC1744" s="619"/>
    </row>
    <row r="1745" spans="8:55" s="616" customFormat="1">
      <c r="H1745" s="230"/>
      <c r="J1745" s="617"/>
      <c r="L1745" s="617"/>
      <c r="Q1745" s="617"/>
      <c r="R1745" s="615"/>
      <c r="AA1745" s="618"/>
      <c r="AB1745" s="167"/>
      <c r="AD1745" s="618"/>
      <c r="AE1745" s="167"/>
      <c r="AU1745" s="618"/>
      <c r="AW1745" s="230"/>
      <c r="BB1745" s="619"/>
      <c r="BC1745" s="619"/>
    </row>
    <row r="1746" spans="8:55" s="616" customFormat="1">
      <c r="H1746" s="230"/>
      <c r="J1746" s="617"/>
      <c r="L1746" s="617"/>
      <c r="Q1746" s="617"/>
      <c r="R1746" s="615"/>
      <c r="AA1746" s="618"/>
      <c r="AB1746" s="167"/>
      <c r="AD1746" s="618"/>
      <c r="AE1746" s="167"/>
      <c r="AU1746" s="618"/>
      <c r="AW1746" s="230"/>
      <c r="BB1746" s="619"/>
      <c r="BC1746" s="619"/>
    </row>
    <row r="1747" spans="8:55" s="616" customFormat="1">
      <c r="H1747" s="230"/>
      <c r="J1747" s="617"/>
      <c r="L1747" s="617"/>
      <c r="Q1747" s="617"/>
      <c r="R1747" s="615"/>
      <c r="AA1747" s="618"/>
      <c r="AB1747" s="167"/>
      <c r="AD1747" s="618"/>
      <c r="AE1747" s="167"/>
      <c r="AU1747" s="618"/>
      <c r="AW1747" s="230"/>
      <c r="BB1747" s="619"/>
      <c r="BC1747" s="619"/>
    </row>
    <row r="1748" spans="8:55" s="616" customFormat="1">
      <c r="H1748" s="230"/>
      <c r="J1748" s="617"/>
      <c r="L1748" s="617"/>
      <c r="Q1748" s="617"/>
      <c r="R1748" s="615"/>
      <c r="AA1748" s="618"/>
      <c r="AB1748" s="167"/>
      <c r="AD1748" s="618"/>
      <c r="AE1748" s="167"/>
      <c r="AU1748" s="618"/>
      <c r="AW1748" s="230"/>
      <c r="BB1748" s="619"/>
      <c r="BC1748" s="619"/>
    </row>
    <row r="1749" spans="8:55" s="616" customFormat="1">
      <c r="H1749" s="230"/>
      <c r="J1749" s="617"/>
      <c r="L1749" s="617"/>
      <c r="Q1749" s="617"/>
      <c r="R1749" s="615"/>
      <c r="AA1749" s="618"/>
      <c r="AB1749" s="167"/>
      <c r="AD1749" s="618"/>
      <c r="AE1749" s="167"/>
      <c r="AU1749" s="618"/>
      <c r="AW1749" s="230"/>
      <c r="BB1749" s="619"/>
      <c r="BC1749" s="619"/>
    </row>
    <row r="1750" spans="8:55" s="616" customFormat="1">
      <c r="H1750" s="230"/>
      <c r="J1750" s="617"/>
      <c r="L1750" s="617"/>
      <c r="Q1750" s="617"/>
      <c r="R1750" s="615"/>
      <c r="AA1750" s="618"/>
      <c r="AB1750" s="167"/>
      <c r="AD1750" s="618"/>
      <c r="AE1750" s="167"/>
      <c r="AU1750" s="618"/>
      <c r="AW1750" s="230"/>
      <c r="BB1750" s="619"/>
      <c r="BC1750" s="619"/>
    </row>
    <row r="1751" spans="8:55" s="616" customFormat="1">
      <c r="H1751" s="230"/>
      <c r="J1751" s="617"/>
      <c r="L1751" s="617"/>
      <c r="Q1751" s="617"/>
      <c r="R1751" s="615"/>
      <c r="AA1751" s="618"/>
      <c r="AB1751" s="167"/>
      <c r="AD1751" s="618"/>
      <c r="AE1751" s="167"/>
      <c r="AU1751" s="618"/>
      <c r="AW1751" s="230"/>
      <c r="BB1751" s="619"/>
      <c r="BC1751" s="619"/>
    </row>
    <row r="1752" spans="8:55" s="616" customFormat="1">
      <c r="H1752" s="230"/>
      <c r="J1752" s="617"/>
      <c r="L1752" s="617"/>
      <c r="Q1752" s="617"/>
      <c r="R1752" s="615"/>
      <c r="AA1752" s="618"/>
      <c r="AB1752" s="167"/>
      <c r="AD1752" s="618"/>
      <c r="AE1752" s="167"/>
      <c r="AU1752" s="618"/>
      <c r="AW1752" s="230"/>
      <c r="BB1752" s="619"/>
      <c r="BC1752" s="619"/>
    </row>
    <row r="1753" spans="8:55" s="616" customFormat="1">
      <c r="H1753" s="230"/>
      <c r="J1753" s="617"/>
      <c r="L1753" s="617"/>
      <c r="Q1753" s="617"/>
      <c r="R1753" s="615"/>
      <c r="AA1753" s="618"/>
      <c r="AB1753" s="167"/>
      <c r="AD1753" s="618"/>
      <c r="AE1753" s="167"/>
      <c r="AU1753" s="618"/>
      <c r="AW1753" s="230"/>
      <c r="BB1753" s="619"/>
      <c r="BC1753" s="619"/>
    </row>
    <row r="1754" spans="8:55" s="616" customFormat="1">
      <c r="H1754" s="230"/>
      <c r="J1754" s="617"/>
      <c r="L1754" s="617"/>
      <c r="Q1754" s="617"/>
      <c r="R1754" s="615"/>
      <c r="AA1754" s="618"/>
      <c r="AB1754" s="167"/>
      <c r="AD1754" s="618"/>
      <c r="AE1754" s="167"/>
      <c r="AU1754" s="618"/>
      <c r="AW1754" s="230"/>
      <c r="BB1754" s="619"/>
      <c r="BC1754" s="619"/>
    </row>
    <row r="1755" spans="8:55" s="616" customFormat="1">
      <c r="H1755" s="230"/>
      <c r="J1755" s="617"/>
      <c r="L1755" s="617"/>
      <c r="Q1755" s="617"/>
      <c r="R1755" s="615"/>
      <c r="AA1755" s="618"/>
      <c r="AB1755" s="167"/>
      <c r="AD1755" s="618"/>
      <c r="AE1755" s="167"/>
      <c r="AU1755" s="618"/>
      <c r="AW1755" s="230"/>
      <c r="BB1755" s="619"/>
      <c r="BC1755" s="619"/>
    </row>
    <row r="1756" spans="8:55" s="616" customFormat="1">
      <c r="H1756" s="230"/>
      <c r="J1756" s="617"/>
      <c r="L1756" s="617"/>
      <c r="Q1756" s="617"/>
      <c r="R1756" s="615"/>
      <c r="AA1756" s="618"/>
      <c r="AB1756" s="167"/>
      <c r="AD1756" s="618"/>
      <c r="AE1756" s="167"/>
      <c r="AU1756" s="618"/>
      <c r="AW1756" s="230"/>
      <c r="BB1756" s="619"/>
      <c r="BC1756" s="619"/>
    </row>
    <row r="1757" spans="8:55" s="616" customFormat="1">
      <c r="H1757" s="230"/>
      <c r="J1757" s="617"/>
      <c r="L1757" s="617"/>
      <c r="Q1757" s="617"/>
      <c r="R1757" s="615"/>
      <c r="AA1757" s="618"/>
      <c r="AB1757" s="167"/>
      <c r="AD1757" s="618"/>
      <c r="AE1757" s="167"/>
      <c r="AU1757" s="618"/>
      <c r="AW1757" s="230"/>
      <c r="BB1757" s="619"/>
      <c r="BC1757" s="619"/>
    </row>
    <row r="1758" spans="8:55" s="616" customFormat="1">
      <c r="H1758" s="230"/>
      <c r="J1758" s="617"/>
      <c r="L1758" s="617"/>
      <c r="Q1758" s="617"/>
      <c r="R1758" s="615"/>
      <c r="AA1758" s="618"/>
      <c r="AB1758" s="167"/>
      <c r="AD1758" s="618"/>
      <c r="AE1758" s="167"/>
      <c r="AU1758" s="618"/>
      <c r="AW1758" s="230"/>
      <c r="BB1758" s="619"/>
      <c r="BC1758" s="619"/>
    </row>
    <row r="1759" spans="8:55" s="616" customFormat="1">
      <c r="H1759" s="230"/>
      <c r="J1759" s="617"/>
      <c r="L1759" s="617"/>
      <c r="Q1759" s="617"/>
      <c r="R1759" s="615"/>
      <c r="AA1759" s="618"/>
      <c r="AB1759" s="167"/>
      <c r="AD1759" s="618"/>
      <c r="AE1759" s="167"/>
      <c r="AU1759" s="618"/>
      <c r="AW1759" s="230"/>
      <c r="BB1759" s="619"/>
      <c r="BC1759" s="619"/>
    </row>
    <row r="1760" spans="8:55" s="616" customFormat="1">
      <c r="H1760" s="230"/>
      <c r="J1760" s="617"/>
      <c r="L1760" s="617"/>
      <c r="Q1760" s="617"/>
      <c r="R1760" s="615"/>
      <c r="AA1760" s="618"/>
      <c r="AB1760" s="167"/>
      <c r="AD1760" s="618"/>
      <c r="AE1760" s="167"/>
      <c r="AU1760" s="618"/>
      <c r="AW1760" s="230"/>
      <c r="BB1760" s="619"/>
      <c r="BC1760" s="619"/>
    </row>
    <row r="1761" spans="8:55" s="616" customFormat="1">
      <c r="H1761" s="230"/>
      <c r="J1761" s="617"/>
      <c r="L1761" s="617"/>
      <c r="Q1761" s="617"/>
      <c r="R1761" s="615"/>
      <c r="AA1761" s="618"/>
      <c r="AB1761" s="167"/>
      <c r="AD1761" s="618"/>
      <c r="AE1761" s="167"/>
      <c r="AU1761" s="618"/>
      <c r="AW1761" s="230"/>
      <c r="BB1761" s="619"/>
      <c r="BC1761" s="619"/>
    </row>
    <row r="1762" spans="8:55" s="616" customFormat="1">
      <c r="H1762" s="230"/>
      <c r="J1762" s="617"/>
      <c r="L1762" s="617"/>
      <c r="Q1762" s="617"/>
      <c r="R1762" s="615"/>
      <c r="AA1762" s="618"/>
      <c r="AB1762" s="167"/>
      <c r="AD1762" s="618"/>
      <c r="AE1762" s="167"/>
      <c r="AU1762" s="618"/>
      <c r="AW1762" s="230"/>
      <c r="BB1762" s="619"/>
      <c r="BC1762" s="619"/>
    </row>
    <row r="1763" spans="8:55" s="616" customFormat="1">
      <c r="H1763" s="230"/>
      <c r="J1763" s="617"/>
      <c r="L1763" s="617"/>
      <c r="Q1763" s="617"/>
      <c r="R1763" s="615"/>
      <c r="AA1763" s="618"/>
      <c r="AB1763" s="167"/>
      <c r="AD1763" s="618"/>
      <c r="AE1763" s="167"/>
      <c r="AU1763" s="618"/>
      <c r="AW1763" s="230"/>
      <c r="BB1763" s="619"/>
      <c r="BC1763" s="619"/>
    </row>
    <row r="1764" spans="8:55" s="616" customFormat="1">
      <c r="H1764" s="230"/>
      <c r="J1764" s="617"/>
      <c r="L1764" s="617"/>
      <c r="Q1764" s="617"/>
      <c r="R1764" s="615"/>
      <c r="AA1764" s="618"/>
      <c r="AB1764" s="167"/>
      <c r="AD1764" s="618"/>
      <c r="AE1764" s="167"/>
      <c r="AU1764" s="618"/>
      <c r="AW1764" s="230"/>
      <c r="BB1764" s="619"/>
      <c r="BC1764" s="619"/>
    </row>
    <row r="1765" spans="8:55" s="616" customFormat="1">
      <c r="H1765" s="230"/>
      <c r="J1765" s="617"/>
      <c r="L1765" s="617"/>
      <c r="Q1765" s="617"/>
      <c r="R1765" s="615"/>
      <c r="AA1765" s="618"/>
      <c r="AB1765" s="167"/>
      <c r="AD1765" s="618"/>
      <c r="AE1765" s="167"/>
      <c r="AU1765" s="618"/>
      <c r="AW1765" s="230"/>
      <c r="BB1765" s="619"/>
      <c r="BC1765" s="619"/>
    </row>
    <row r="1766" spans="8:55" s="616" customFormat="1">
      <c r="H1766" s="230"/>
      <c r="J1766" s="617"/>
      <c r="L1766" s="617"/>
      <c r="Q1766" s="617"/>
      <c r="R1766" s="615"/>
      <c r="AA1766" s="618"/>
      <c r="AB1766" s="167"/>
      <c r="AD1766" s="618"/>
      <c r="AE1766" s="167"/>
      <c r="AU1766" s="618"/>
      <c r="AW1766" s="230"/>
      <c r="BB1766" s="619"/>
      <c r="BC1766" s="619"/>
    </row>
    <row r="1767" spans="8:55" s="616" customFormat="1">
      <c r="H1767" s="230"/>
      <c r="J1767" s="617"/>
      <c r="L1767" s="617"/>
      <c r="Q1767" s="617"/>
      <c r="R1767" s="615"/>
      <c r="AA1767" s="618"/>
      <c r="AB1767" s="167"/>
      <c r="AD1767" s="618"/>
      <c r="AE1767" s="167"/>
      <c r="AU1767" s="618"/>
      <c r="AW1767" s="230"/>
      <c r="BB1767" s="619"/>
      <c r="BC1767" s="619"/>
    </row>
    <row r="1768" spans="8:55" s="616" customFormat="1">
      <c r="H1768" s="230"/>
      <c r="J1768" s="617"/>
      <c r="L1768" s="617"/>
      <c r="Q1768" s="617"/>
      <c r="R1768" s="615"/>
      <c r="AA1768" s="618"/>
      <c r="AB1768" s="167"/>
      <c r="AD1768" s="618"/>
      <c r="AE1768" s="167"/>
      <c r="AU1768" s="618"/>
      <c r="AW1768" s="230"/>
      <c r="BB1768" s="619"/>
      <c r="BC1768" s="619"/>
    </row>
    <row r="1769" spans="8:55" s="616" customFormat="1">
      <c r="H1769" s="230"/>
      <c r="J1769" s="617"/>
      <c r="L1769" s="617"/>
      <c r="Q1769" s="617"/>
      <c r="R1769" s="615"/>
      <c r="AA1769" s="618"/>
      <c r="AB1769" s="167"/>
      <c r="AD1769" s="618"/>
      <c r="AE1769" s="167"/>
      <c r="AU1769" s="618"/>
      <c r="AW1769" s="230"/>
      <c r="BB1769" s="619"/>
      <c r="BC1769" s="619"/>
    </row>
    <row r="1770" spans="8:55" s="616" customFormat="1">
      <c r="H1770" s="230"/>
      <c r="J1770" s="617"/>
      <c r="L1770" s="617"/>
      <c r="Q1770" s="617"/>
      <c r="R1770" s="615"/>
      <c r="AA1770" s="618"/>
      <c r="AB1770" s="167"/>
      <c r="AD1770" s="618"/>
      <c r="AE1770" s="167"/>
      <c r="AU1770" s="618"/>
      <c r="AW1770" s="230"/>
      <c r="BB1770" s="619"/>
      <c r="BC1770" s="619"/>
    </row>
    <row r="1771" spans="8:55" s="616" customFormat="1">
      <c r="H1771" s="230"/>
      <c r="J1771" s="617"/>
      <c r="L1771" s="617"/>
      <c r="Q1771" s="617"/>
      <c r="R1771" s="615"/>
      <c r="AA1771" s="618"/>
      <c r="AB1771" s="167"/>
      <c r="AD1771" s="618"/>
      <c r="AE1771" s="167"/>
      <c r="AU1771" s="618"/>
      <c r="AW1771" s="230"/>
      <c r="BB1771" s="619"/>
      <c r="BC1771" s="619"/>
    </row>
    <row r="1772" spans="8:55" s="616" customFormat="1">
      <c r="H1772" s="230"/>
      <c r="J1772" s="617"/>
      <c r="L1772" s="617"/>
      <c r="Q1772" s="617"/>
      <c r="R1772" s="615"/>
      <c r="AA1772" s="618"/>
      <c r="AB1772" s="167"/>
      <c r="AD1772" s="618"/>
      <c r="AE1772" s="167"/>
      <c r="AU1772" s="618"/>
      <c r="AW1772" s="230"/>
      <c r="BB1772" s="619"/>
      <c r="BC1772" s="619"/>
    </row>
    <row r="1773" spans="8:55" s="616" customFormat="1">
      <c r="H1773" s="230"/>
      <c r="J1773" s="617"/>
      <c r="L1773" s="617"/>
      <c r="Q1773" s="617"/>
      <c r="R1773" s="615"/>
      <c r="AA1773" s="618"/>
      <c r="AB1773" s="167"/>
      <c r="AD1773" s="618"/>
      <c r="AE1773" s="167"/>
      <c r="AU1773" s="618"/>
      <c r="AW1773" s="230"/>
      <c r="BB1773" s="619"/>
      <c r="BC1773" s="619"/>
    </row>
    <row r="1774" spans="8:55" s="616" customFormat="1">
      <c r="H1774" s="230"/>
      <c r="J1774" s="617"/>
      <c r="L1774" s="617"/>
      <c r="Q1774" s="617"/>
      <c r="R1774" s="615"/>
      <c r="AA1774" s="618"/>
      <c r="AB1774" s="167"/>
      <c r="AD1774" s="618"/>
      <c r="AE1774" s="167"/>
      <c r="AU1774" s="618"/>
      <c r="AW1774" s="230"/>
      <c r="BB1774" s="619"/>
      <c r="BC1774" s="619"/>
    </row>
    <row r="1775" spans="8:55" s="616" customFormat="1">
      <c r="H1775" s="230"/>
      <c r="J1775" s="617"/>
      <c r="L1775" s="617"/>
      <c r="Q1775" s="617"/>
      <c r="R1775" s="615"/>
      <c r="AA1775" s="618"/>
      <c r="AB1775" s="167"/>
      <c r="AD1775" s="618"/>
      <c r="AE1775" s="167"/>
      <c r="AU1775" s="618"/>
      <c r="AW1775" s="230"/>
      <c r="BB1775" s="619"/>
      <c r="BC1775" s="619"/>
    </row>
    <row r="1776" spans="8:55" s="616" customFormat="1">
      <c r="H1776" s="230"/>
      <c r="J1776" s="617"/>
      <c r="L1776" s="617"/>
      <c r="Q1776" s="617"/>
      <c r="R1776" s="615"/>
      <c r="AA1776" s="618"/>
      <c r="AB1776" s="167"/>
      <c r="AD1776" s="618"/>
      <c r="AE1776" s="167"/>
      <c r="AU1776" s="618"/>
      <c r="AW1776" s="230"/>
      <c r="BB1776" s="619"/>
      <c r="BC1776" s="619"/>
    </row>
    <row r="1777" spans="8:55" s="616" customFormat="1">
      <c r="H1777" s="230"/>
      <c r="J1777" s="617"/>
      <c r="L1777" s="617"/>
      <c r="Q1777" s="617"/>
      <c r="R1777" s="615"/>
      <c r="AA1777" s="618"/>
      <c r="AB1777" s="167"/>
      <c r="AD1777" s="618"/>
      <c r="AE1777" s="167"/>
      <c r="AU1777" s="618"/>
      <c r="AW1777" s="230"/>
      <c r="BB1777" s="619"/>
      <c r="BC1777" s="619"/>
    </row>
    <row r="1778" spans="8:55" s="616" customFormat="1">
      <c r="H1778" s="230"/>
      <c r="J1778" s="617"/>
      <c r="L1778" s="617"/>
      <c r="Q1778" s="617"/>
      <c r="R1778" s="615"/>
      <c r="AA1778" s="618"/>
      <c r="AB1778" s="167"/>
      <c r="AD1778" s="618"/>
      <c r="AE1778" s="167"/>
      <c r="AU1778" s="618"/>
      <c r="AW1778" s="230"/>
      <c r="BB1778" s="619"/>
      <c r="BC1778" s="619"/>
    </row>
    <row r="1779" spans="8:55" s="616" customFormat="1">
      <c r="H1779" s="230"/>
      <c r="J1779" s="617"/>
      <c r="L1779" s="617"/>
      <c r="Q1779" s="617"/>
      <c r="R1779" s="615"/>
      <c r="AA1779" s="618"/>
      <c r="AB1779" s="167"/>
      <c r="AD1779" s="618"/>
      <c r="AE1779" s="167"/>
      <c r="AU1779" s="618"/>
      <c r="AW1779" s="230"/>
      <c r="BB1779" s="619"/>
      <c r="BC1779" s="619"/>
    </row>
    <row r="1780" spans="8:55" s="616" customFormat="1">
      <c r="H1780" s="230"/>
      <c r="J1780" s="617"/>
      <c r="L1780" s="617"/>
      <c r="Q1780" s="617"/>
      <c r="R1780" s="615"/>
      <c r="AA1780" s="618"/>
      <c r="AB1780" s="167"/>
      <c r="AD1780" s="618"/>
      <c r="AE1780" s="167"/>
      <c r="AU1780" s="618"/>
      <c r="AW1780" s="230"/>
      <c r="BB1780" s="619"/>
      <c r="BC1780" s="619"/>
    </row>
    <row r="1781" spans="8:55" s="616" customFormat="1">
      <c r="H1781" s="230"/>
      <c r="J1781" s="617"/>
      <c r="L1781" s="617"/>
      <c r="Q1781" s="617"/>
      <c r="R1781" s="615"/>
      <c r="AA1781" s="618"/>
      <c r="AB1781" s="167"/>
      <c r="AD1781" s="618"/>
      <c r="AE1781" s="167"/>
      <c r="AU1781" s="618"/>
      <c r="AW1781" s="230"/>
      <c r="BB1781" s="619"/>
      <c r="BC1781" s="619"/>
    </row>
    <row r="1782" spans="8:55" s="616" customFormat="1">
      <c r="H1782" s="230"/>
      <c r="J1782" s="617"/>
      <c r="L1782" s="617"/>
      <c r="Q1782" s="617"/>
      <c r="R1782" s="615"/>
      <c r="AA1782" s="618"/>
      <c r="AB1782" s="167"/>
      <c r="AD1782" s="618"/>
      <c r="AE1782" s="167"/>
      <c r="AU1782" s="618"/>
      <c r="AW1782" s="230"/>
      <c r="BB1782" s="619"/>
      <c r="BC1782" s="619"/>
    </row>
    <row r="1783" spans="8:55" s="616" customFormat="1">
      <c r="H1783" s="230"/>
      <c r="J1783" s="617"/>
      <c r="L1783" s="617"/>
      <c r="Q1783" s="617"/>
      <c r="R1783" s="615"/>
      <c r="AA1783" s="618"/>
      <c r="AB1783" s="167"/>
      <c r="AD1783" s="618"/>
      <c r="AE1783" s="167"/>
      <c r="AU1783" s="618"/>
      <c r="AW1783" s="230"/>
      <c r="BB1783" s="619"/>
      <c r="BC1783" s="619"/>
    </row>
    <row r="1784" spans="8:55" s="616" customFormat="1">
      <c r="H1784" s="230"/>
      <c r="J1784" s="617"/>
      <c r="L1784" s="617"/>
      <c r="Q1784" s="617"/>
      <c r="R1784" s="615"/>
      <c r="AA1784" s="618"/>
      <c r="AB1784" s="167"/>
      <c r="AD1784" s="618"/>
      <c r="AE1784" s="167"/>
      <c r="AU1784" s="618"/>
      <c r="AW1784" s="230"/>
      <c r="BB1784" s="619"/>
      <c r="BC1784" s="619"/>
    </row>
    <row r="1785" spans="8:55" s="616" customFormat="1">
      <c r="H1785" s="230"/>
      <c r="J1785" s="617"/>
      <c r="L1785" s="617"/>
      <c r="Q1785" s="617"/>
      <c r="R1785" s="615"/>
      <c r="AA1785" s="618"/>
      <c r="AB1785" s="167"/>
      <c r="AD1785" s="618"/>
      <c r="AE1785" s="167"/>
      <c r="AU1785" s="618"/>
      <c r="AW1785" s="230"/>
      <c r="BB1785" s="619"/>
      <c r="BC1785" s="619"/>
    </row>
    <row r="1786" spans="8:55" s="616" customFormat="1">
      <c r="H1786" s="230"/>
      <c r="J1786" s="617"/>
      <c r="L1786" s="617"/>
      <c r="Q1786" s="617"/>
      <c r="R1786" s="615"/>
      <c r="AA1786" s="618"/>
      <c r="AB1786" s="167"/>
      <c r="AD1786" s="618"/>
      <c r="AE1786" s="167"/>
      <c r="AU1786" s="618"/>
      <c r="AW1786" s="230"/>
      <c r="BB1786" s="619"/>
      <c r="BC1786" s="619"/>
    </row>
    <row r="1787" spans="8:55" s="616" customFormat="1">
      <c r="H1787" s="230"/>
      <c r="J1787" s="617"/>
      <c r="L1787" s="617"/>
      <c r="Q1787" s="617"/>
      <c r="R1787" s="615"/>
      <c r="AA1787" s="618"/>
      <c r="AB1787" s="167"/>
      <c r="AD1787" s="618"/>
      <c r="AE1787" s="167"/>
      <c r="AU1787" s="618"/>
      <c r="AW1787" s="230"/>
      <c r="BB1787" s="619"/>
      <c r="BC1787" s="619"/>
    </row>
    <row r="1788" spans="8:55" s="616" customFormat="1">
      <c r="H1788" s="230"/>
      <c r="J1788" s="617"/>
      <c r="L1788" s="617"/>
      <c r="Q1788" s="617"/>
      <c r="R1788" s="615"/>
      <c r="AA1788" s="618"/>
      <c r="AB1788" s="167"/>
      <c r="AD1788" s="618"/>
      <c r="AE1788" s="167"/>
      <c r="AU1788" s="618"/>
      <c r="AW1788" s="230"/>
      <c r="BB1788" s="619"/>
      <c r="BC1788" s="619"/>
    </row>
    <row r="1789" spans="8:55" s="616" customFormat="1">
      <c r="H1789" s="230"/>
      <c r="J1789" s="617"/>
      <c r="L1789" s="617"/>
      <c r="Q1789" s="617"/>
      <c r="R1789" s="615"/>
      <c r="AA1789" s="618"/>
      <c r="AB1789" s="167"/>
      <c r="AD1789" s="618"/>
      <c r="AE1789" s="167"/>
      <c r="AU1789" s="618"/>
      <c r="AW1789" s="230"/>
      <c r="BB1789" s="619"/>
      <c r="BC1789" s="619"/>
    </row>
    <row r="1790" spans="8:55" s="616" customFormat="1">
      <c r="H1790" s="230"/>
      <c r="J1790" s="617"/>
      <c r="L1790" s="617"/>
      <c r="Q1790" s="617"/>
      <c r="R1790" s="615"/>
      <c r="AA1790" s="618"/>
      <c r="AB1790" s="167"/>
      <c r="AD1790" s="618"/>
      <c r="AE1790" s="167"/>
      <c r="AU1790" s="618"/>
      <c r="AW1790" s="230"/>
      <c r="BB1790" s="619"/>
      <c r="BC1790" s="619"/>
    </row>
    <row r="1791" spans="8:55" s="616" customFormat="1">
      <c r="H1791" s="230"/>
      <c r="J1791" s="617"/>
      <c r="L1791" s="617"/>
      <c r="Q1791" s="617"/>
      <c r="R1791" s="615"/>
      <c r="AA1791" s="618"/>
      <c r="AB1791" s="167"/>
      <c r="AD1791" s="618"/>
      <c r="AE1791" s="167"/>
      <c r="AU1791" s="618"/>
      <c r="AW1791" s="230"/>
      <c r="BB1791" s="619"/>
      <c r="BC1791" s="619"/>
    </row>
    <row r="1792" spans="8:55" s="616" customFormat="1">
      <c r="H1792" s="230"/>
      <c r="J1792" s="617"/>
      <c r="L1792" s="617"/>
      <c r="Q1792" s="617"/>
      <c r="R1792" s="615"/>
      <c r="AA1792" s="618"/>
      <c r="AB1792" s="167"/>
      <c r="AD1792" s="618"/>
      <c r="AE1792" s="167"/>
      <c r="AU1792" s="618"/>
      <c r="AW1792" s="230"/>
      <c r="BB1792" s="619"/>
      <c r="BC1792" s="619"/>
    </row>
    <row r="1793" spans="8:55" s="616" customFormat="1">
      <c r="H1793" s="230"/>
      <c r="J1793" s="617"/>
      <c r="L1793" s="617"/>
      <c r="Q1793" s="617"/>
      <c r="R1793" s="615"/>
      <c r="AA1793" s="618"/>
      <c r="AB1793" s="167"/>
      <c r="AD1793" s="618"/>
      <c r="AE1793" s="167"/>
      <c r="AU1793" s="618"/>
      <c r="AW1793" s="230"/>
      <c r="BB1793" s="619"/>
      <c r="BC1793" s="619"/>
    </row>
    <row r="1794" spans="8:55" s="616" customFormat="1">
      <c r="H1794" s="230"/>
      <c r="J1794" s="617"/>
      <c r="L1794" s="617"/>
      <c r="Q1794" s="617"/>
      <c r="R1794" s="615"/>
      <c r="AA1794" s="618"/>
      <c r="AB1794" s="167"/>
      <c r="AD1794" s="618"/>
      <c r="AE1794" s="167"/>
      <c r="AU1794" s="618"/>
      <c r="AW1794" s="230"/>
      <c r="BB1794" s="619"/>
      <c r="BC1794" s="619"/>
    </row>
    <row r="1795" spans="8:55" s="616" customFormat="1">
      <c r="H1795" s="230"/>
      <c r="J1795" s="617"/>
      <c r="L1795" s="617"/>
      <c r="Q1795" s="617"/>
      <c r="R1795" s="615"/>
      <c r="AA1795" s="618"/>
      <c r="AB1795" s="167"/>
      <c r="AD1795" s="618"/>
      <c r="AE1795" s="167"/>
      <c r="AU1795" s="618"/>
      <c r="AW1795" s="230"/>
      <c r="BB1795" s="619"/>
      <c r="BC1795" s="619"/>
    </row>
    <row r="1796" spans="8:55" s="616" customFormat="1">
      <c r="H1796" s="230"/>
      <c r="J1796" s="617"/>
      <c r="L1796" s="617"/>
      <c r="Q1796" s="617"/>
      <c r="R1796" s="615"/>
      <c r="AA1796" s="618"/>
      <c r="AB1796" s="167"/>
      <c r="AD1796" s="618"/>
      <c r="AE1796" s="167"/>
      <c r="AU1796" s="618"/>
      <c r="AW1796" s="230"/>
      <c r="BB1796" s="619"/>
      <c r="BC1796" s="619"/>
    </row>
    <row r="1797" spans="8:55" s="616" customFormat="1">
      <c r="H1797" s="230"/>
      <c r="J1797" s="617"/>
      <c r="L1797" s="617"/>
      <c r="Q1797" s="617"/>
      <c r="R1797" s="615"/>
      <c r="AA1797" s="618"/>
      <c r="AB1797" s="167"/>
      <c r="AD1797" s="618"/>
      <c r="AE1797" s="167"/>
      <c r="AU1797" s="618"/>
      <c r="AW1797" s="230"/>
      <c r="BB1797" s="619"/>
      <c r="BC1797" s="619"/>
    </row>
    <row r="1798" spans="8:55" s="616" customFormat="1">
      <c r="H1798" s="230"/>
      <c r="J1798" s="617"/>
      <c r="L1798" s="617"/>
      <c r="Q1798" s="617"/>
      <c r="R1798" s="615"/>
      <c r="AA1798" s="618"/>
      <c r="AB1798" s="167"/>
      <c r="AD1798" s="618"/>
      <c r="AE1798" s="167"/>
      <c r="AU1798" s="618"/>
      <c r="AW1798" s="230"/>
      <c r="BB1798" s="619"/>
      <c r="BC1798" s="619"/>
    </row>
    <row r="1799" spans="8:55" s="616" customFormat="1">
      <c r="H1799" s="230"/>
      <c r="J1799" s="617"/>
      <c r="L1799" s="617"/>
      <c r="Q1799" s="617"/>
      <c r="R1799" s="615"/>
      <c r="AA1799" s="618"/>
      <c r="AB1799" s="167"/>
      <c r="AD1799" s="618"/>
      <c r="AE1799" s="167"/>
      <c r="AU1799" s="618"/>
      <c r="AW1799" s="230"/>
      <c r="BB1799" s="619"/>
      <c r="BC1799" s="619"/>
    </row>
    <row r="1800" spans="8:55" s="616" customFormat="1">
      <c r="H1800" s="230"/>
      <c r="J1800" s="617"/>
      <c r="L1800" s="617"/>
      <c r="Q1800" s="617"/>
      <c r="R1800" s="615"/>
      <c r="AA1800" s="618"/>
      <c r="AB1800" s="167"/>
      <c r="AD1800" s="618"/>
      <c r="AE1800" s="167"/>
      <c r="AU1800" s="618"/>
      <c r="AW1800" s="230"/>
      <c r="BB1800" s="619"/>
      <c r="BC1800" s="619"/>
    </row>
    <row r="1801" spans="8:55" s="616" customFormat="1">
      <c r="H1801" s="230"/>
      <c r="J1801" s="617"/>
      <c r="L1801" s="617"/>
      <c r="Q1801" s="617"/>
      <c r="R1801" s="615"/>
      <c r="AA1801" s="618"/>
      <c r="AB1801" s="167"/>
      <c r="AD1801" s="618"/>
      <c r="AE1801" s="167"/>
      <c r="AU1801" s="618"/>
      <c r="AW1801" s="230"/>
      <c r="BB1801" s="619"/>
      <c r="BC1801" s="619"/>
    </row>
    <row r="1802" spans="8:55" s="616" customFormat="1">
      <c r="H1802" s="230"/>
      <c r="J1802" s="617"/>
      <c r="L1802" s="617"/>
      <c r="Q1802" s="617"/>
      <c r="R1802" s="615"/>
      <c r="AA1802" s="618"/>
      <c r="AB1802" s="167"/>
      <c r="AD1802" s="618"/>
      <c r="AE1802" s="167"/>
      <c r="AU1802" s="618"/>
      <c r="AW1802" s="230"/>
      <c r="BB1802" s="619"/>
      <c r="BC1802" s="619"/>
    </row>
    <row r="1803" spans="8:55" s="616" customFormat="1">
      <c r="H1803" s="230"/>
      <c r="J1803" s="617"/>
      <c r="L1803" s="617"/>
      <c r="Q1803" s="617"/>
      <c r="R1803" s="615"/>
      <c r="AA1803" s="618"/>
      <c r="AB1803" s="167"/>
      <c r="AD1803" s="618"/>
      <c r="AE1803" s="167"/>
      <c r="AU1803" s="618"/>
      <c r="AW1803" s="230"/>
      <c r="BB1803" s="619"/>
      <c r="BC1803" s="619"/>
    </row>
    <row r="1804" spans="8:55" s="616" customFormat="1">
      <c r="H1804" s="230"/>
      <c r="J1804" s="617"/>
      <c r="L1804" s="617"/>
      <c r="Q1804" s="617"/>
      <c r="R1804" s="615"/>
      <c r="AA1804" s="618"/>
      <c r="AB1804" s="167"/>
      <c r="AD1804" s="618"/>
      <c r="AE1804" s="167"/>
      <c r="AU1804" s="618"/>
      <c r="AW1804" s="230"/>
      <c r="BB1804" s="619"/>
      <c r="BC1804" s="619"/>
    </row>
    <row r="1805" spans="8:55" s="616" customFormat="1">
      <c r="H1805" s="230"/>
      <c r="J1805" s="617"/>
      <c r="L1805" s="617"/>
      <c r="Q1805" s="617"/>
      <c r="R1805" s="615"/>
      <c r="AA1805" s="618"/>
      <c r="AB1805" s="167"/>
      <c r="AD1805" s="618"/>
      <c r="AE1805" s="167"/>
      <c r="AU1805" s="618"/>
      <c r="AW1805" s="230"/>
      <c r="BB1805" s="619"/>
      <c r="BC1805" s="619"/>
    </row>
    <row r="1806" spans="8:55" s="616" customFormat="1">
      <c r="H1806" s="230"/>
      <c r="J1806" s="617"/>
      <c r="L1806" s="617"/>
      <c r="Q1806" s="617"/>
      <c r="R1806" s="615"/>
      <c r="AA1806" s="618"/>
      <c r="AB1806" s="167"/>
      <c r="AD1806" s="618"/>
      <c r="AE1806" s="167"/>
      <c r="AU1806" s="618"/>
      <c r="AW1806" s="230"/>
      <c r="BB1806" s="619"/>
      <c r="BC1806" s="619"/>
    </row>
    <row r="1807" spans="8:55" s="616" customFormat="1">
      <c r="H1807" s="230"/>
      <c r="J1807" s="617"/>
      <c r="L1807" s="617"/>
      <c r="Q1807" s="617"/>
      <c r="R1807" s="615"/>
      <c r="AA1807" s="618"/>
      <c r="AB1807" s="167"/>
      <c r="AD1807" s="618"/>
      <c r="AE1807" s="167"/>
      <c r="AU1807" s="618"/>
      <c r="AW1807" s="230"/>
      <c r="BB1807" s="619"/>
      <c r="BC1807" s="619"/>
    </row>
    <row r="1808" spans="8:55" s="616" customFormat="1">
      <c r="H1808" s="230"/>
      <c r="J1808" s="617"/>
      <c r="L1808" s="617"/>
      <c r="Q1808" s="617"/>
      <c r="R1808" s="615"/>
      <c r="AA1808" s="618"/>
      <c r="AB1808" s="167"/>
      <c r="AD1808" s="618"/>
      <c r="AE1808" s="167"/>
      <c r="AU1808" s="618"/>
      <c r="AW1808" s="230"/>
      <c r="BB1808" s="619"/>
      <c r="BC1808" s="619"/>
    </row>
    <row r="1809" spans="8:55" s="616" customFormat="1">
      <c r="H1809" s="230"/>
      <c r="J1809" s="617"/>
      <c r="L1809" s="617"/>
      <c r="Q1809" s="617"/>
      <c r="R1809" s="615"/>
      <c r="AA1809" s="618"/>
      <c r="AB1809" s="167"/>
      <c r="AD1809" s="618"/>
      <c r="AE1809" s="167"/>
      <c r="AU1809" s="618"/>
      <c r="AW1809" s="230"/>
      <c r="BB1809" s="619"/>
      <c r="BC1809" s="619"/>
    </row>
    <row r="1810" spans="8:55" s="616" customFormat="1">
      <c r="H1810" s="230"/>
      <c r="J1810" s="617"/>
      <c r="L1810" s="617"/>
      <c r="Q1810" s="617"/>
      <c r="R1810" s="615"/>
      <c r="AA1810" s="618"/>
      <c r="AB1810" s="167"/>
      <c r="AD1810" s="618"/>
      <c r="AE1810" s="167"/>
      <c r="AU1810" s="618"/>
      <c r="AW1810" s="230"/>
      <c r="BB1810" s="619"/>
      <c r="BC1810" s="619"/>
    </row>
    <row r="1811" spans="8:55" s="616" customFormat="1">
      <c r="H1811" s="230"/>
      <c r="J1811" s="617"/>
      <c r="L1811" s="617"/>
      <c r="Q1811" s="617"/>
      <c r="R1811" s="615"/>
      <c r="AA1811" s="618"/>
      <c r="AB1811" s="167"/>
      <c r="AD1811" s="618"/>
      <c r="AE1811" s="167"/>
      <c r="AU1811" s="618"/>
      <c r="AW1811" s="230"/>
      <c r="BB1811" s="619"/>
      <c r="BC1811" s="619"/>
    </row>
    <row r="1812" spans="8:55" s="616" customFormat="1">
      <c r="H1812" s="230"/>
      <c r="J1812" s="617"/>
      <c r="L1812" s="617"/>
      <c r="Q1812" s="617"/>
      <c r="R1812" s="615"/>
      <c r="AA1812" s="618"/>
      <c r="AB1812" s="167"/>
      <c r="AD1812" s="618"/>
      <c r="AE1812" s="167"/>
      <c r="AU1812" s="618"/>
      <c r="AW1812" s="230"/>
      <c r="BB1812" s="619"/>
      <c r="BC1812" s="619"/>
    </row>
    <row r="1813" spans="8:55" s="616" customFormat="1">
      <c r="H1813" s="230"/>
      <c r="J1813" s="617"/>
      <c r="L1813" s="617"/>
      <c r="Q1813" s="617"/>
      <c r="R1813" s="615"/>
      <c r="AA1813" s="618"/>
      <c r="AB1813" s="167"/>
      <c r="AD1813" s="618"/>
      <c r="AE1813" s="167"/>
      <c r="AU1813" s="618"/>
      <c r="AW1813" s="230"/>
      <c r="BB1813" s="619"/>
      <c r="BC1813" s="619"/>
    </row>
    <row r="1814" spans="8:55" s="616" customFormat="1">
      <c r="H1814" s="230"/>
      <c r="J1814" s="617"/>
      <c r="L1814" s="617"/>
      <c r="Q1814" s="617"/>
      <c r="R1814" s="615"/>
      <c r="AA1814" s="618"/>
      <c r="AB1814" s="167"/>
      <c r="AD1814" s="618"/>
      <c r="AE1814" s="167"/>
      <c r="AU1814" s="618"/>
      <c r="AW1814" s="230"/>
      <c r="BB1814" s="619"/>
      <c r="BC1814" s="619"/>
    </row>
    <row r="1815" spans="8:55" s="616" customFormat="1">
      <c r="H1815" s="230"/>
      <c r="J1815" s="617"/>
      <c r="L1815" s="617"/>
      <c r="Q1815" s="617"/>
      <c r="R1815" s="615"/>
      <c r="AA1815" s="618"/>
      <c r="AB1815" s="167"/>
      <c r="AD1815" s="618"/>
      <c r="AE1815" s="167"/>
      <c r="AU1815" s="618"/>
      <c r="AW1815" s="230"/>
      <c r="BB1815" s="619"/>
      <c r="BC1815" s="619"/>
    </row>
    <row r="1816" spans="8:55" s="616" customFormat="1">
      <c r="H1816" s="230"/>
      <c r="J1816" s="617"/>
      <c r="L1816" s="617"/>
      <c r="Q1816" s="617"/>
      <c r="R1816" s="615"/>
      <c r="AA1816" s="618"/>
      <c r="AB1816" s="167"/>
      <c r="AD1816" s="618"/>
      <c r="AE1816" s="167"/>
      <c r="AU1816" s="618"/>
      <c r="AW1816" s="230"/>
      <c r="BB1816" s="619"/>
      <c r="BC1816" s="619"/>
    </row>
    <row r="1817" spans="8:55" s="616" customFormat="1">
      <c r="H1817" s="230"/>
      <c r="J1817" s="617"/>
      <c r="L1817" s="617"/>
      <c r="Q1817" s="617"/>
      <c r="R1817" s="615"/>
      <c r="AA1817" s="618"/>
      <c r="AB1817" s="167"/>
      <c r="AD1817" s="618"/>
      <c r="AE1817" s="167"/>
      <c r="AU1817" s="618"/>
      <c r="AW1817" s="230"/>
      <c r="BB1817" s="619"/>
      <c r="BC1817" s="619"/>
    </row>
    <row r="1818" spans="8:55" s="616" customFormat="1">
      <c r="H1818" s="230"/>
      <c r="J1818" s="617"/>
      <c r="L1818" s="617"/>
      <c r="Q1818" s="617"/>
      <c r="R1818" s="615"/>
      <c r="AA1818" s="618"/>
      <c r="AB1818" s="167"/>
      <c r="AD1818" s="618"/>
      <c r="AE1818" s="167"/>
      <c r="AU1818" s="618"/>
      <c r="AW1818" s="230"/>
      <c r="BB1818" s="619"/>
      <c r="BC1818" s="619"/>
    </row>
    <row r="1819" spans="8:55" s="616" customFormat="1">
      <c r="H1819" s="230"/>
      <c r="J1819" s="617"/>
      <c r="L1819" s="617"/>
      <c r="Q1819" s="617"/>
      <c r="R1819" s="615"/>
      <c r="AA1819" s="618"/>
      <c r="AB1819" s="167"/>
      <c r="AD1819" s="618"/>
      <c r="AE1819" s="167"/>
      <c r="AU1819" s="618"/>
      <c r="AW1819" s="230"/>
      <c r="BB1819" s="619"/>
      <c r="BC1819" s="619"/>
    </row>
    <row r="1820" spans="8:55" s="616" customFormat="1">
      <c r="H1820" s="230"/>
      <c r="J1820" s="617"/>
      <c r="L1820" s="617"/>
      <c r="Q1820" s="617"/>
      <c r="R1820" s="615"/>
      <c r="AA1820" s="618"/>
      <c r="AB1820" s="167"/>
      <c r="AD1820" s="618"/>
      <c r="AE1820" s="167"/>
      <c r="AU1820" s="618"/>
      <c r="AW1820" s="230"/>
      <c r="BB1820" s="619"/>
      <c r="BC1820" s="619"/>
    </row>
    <row r="1821" spans="8:55" s="616" customFormat="1">
      <c r="H1821" s="230"/>
      <c r="J1821" s="617"/>
      <c r="L1821" s="617"/>
      <c r="Q1821" s="617"/>
      <c r="R1821" s="615"/>
      <c r="AA1821" s="618"/>
      <c r="AB1821" s="167"/>
      <c r="AD1821" s="618"/>
      <c r="AE1821" s="167"/>
      <c r="AU1821" s="618"/>
      <c r="AW1821" s="230"/>
      <c r="BB1821" s="619"/>
      <c r="BC1821" s="619"/>
    </row>
    <row r="1822" spans="8:55" s="616" customFormat="1">
      <c r="H1822" s="230"/>
      <c r="J1822" s="617"/>
      <c r="L1822" s="617"/>
      <c r="Q1822" s="617"/>
      <c r="R1822" s="615"/>
      <c r="AA1822" s="618"/>
      <c r="AB1822" s="167"/>
      <c r="AD1822" s="618"/>
      <c r="AE1822" s="167"/>
      <c r="AU1822" s="618"/>
      <c r="AW1822" s="230"/>
      <c r="BB1822" s="619"/>
      <c r="BC1822" s="619"/>
    </row>
    <row r="1823" spans="8:55" s="616" customFormat="1">
      <c r="H1823" s="230"/>
      <c r="J1823" s="617"/>
      <c r="L1823" s="617"/>
      <c r="Q1823" s="617"/>
      <c r="R1823" s="615"/>
      <c r="AA1823" s="618"/>
      <c r="AB1823" s="167"/>
      <c r="AD1823" s="618"/>
      <c r="AE1823" s="167"/>
      <c r="AU1823" s="618"/>
      <c r="AW1823" s="230"/>
      <c r="BB1823" s="619"/>
      <c r="BC1823" s="619"/>
    </row>
    <row r="1824" spans="8:55" s="616" customFormat="1">
      <c r="H1824" s="230"/>
      <c r="J1824" s="617"/>
      <c r="L1824" s="617"/>
      <c r="Q1824" s="617"/>
      <c r="R1824" s="615"/>
      <c r="AA1824" s="618"/>
      <c r="AB1824" s="167"/>
      <c r="AD1824" s="618"/>
      <c r="AE1824" s="167"/>
      <c r="AU1824" s="618"/>
      <c r="AW1824" s="230"/>
      <c r="BB1824" s="619"/>
      <c r="BC1824" s="619"/>
    </row>
    <row r="1825" spans="8:55" s="616" customFormat="1">
      <c r="H1825" s="230"/>
      <c r="J1825" s="617"/>
      <c r="L1825" s="617"/>
      <c r="Q1825" s="617"/>
      <c r="R1825" s="615"/>
      <c r="AA1825" s="618"/>
      <c r="AB1825" s="167"/>
      <c r="AD1825" s="618"/>
      <c r="AE1825" s="167"/>
      <c r="AU1825" s="618"/>
      <c r="AW1825" s="230"/>
      <c r="BB1825" s="619"/>
      <c r="BC1825" s="619"/>
    </row>
    <row r="1826" spans="8:55" s="616" customFormat="1">
      <c r="H1826" s="230"/>
      <c r="J1826" s="617"/>
      <c r="L1826" s="617"/>
      <c r="Q1826" s="617"/>
      <c r="R1826" s="615"/>
      <c r="AA1826" s="618"/>
      <c r="AB1826" s="167"/>
      <c r="AD1826" s="618"/>
      <c r="AE1826" s="167"/>
      <c r="AU1826" s="618"/>
      <c r="AW1826" s="230"/>
      <c r="BB1826" s="619"/>
      <c r="BC1826" s="619"/>
    </row>
    <row r="1827" spans="8:55" s="616" customFormat="1">
      <c r="H1827" s="230"/>
      <c r="J1827" s="617"/>
      <c r="L1827" s="617"/>
      <c r="Q1827" s="617"/>
      <c r="R1827" s="615"/>
      <c r="AA1827" s="618"/>
      <c r="AB1827" s="167"/>
      <c r="AD1827" s="618"/>
      <c r="AE1827" s="167"/>
      <c r="AU1827" s="618"/>
      <c r="AW1827" s="230"/>
      <c r="BB1827" s="619"/>
      <c r="BC1827" s="619"/>
    </row>
    <row r="1828" spans="8:55" s="616" customFormat="1">
      <c r="H1828" s="230"/>
      <c r="J1828" s="617"/>
      <c r="L1828" s="617"/>
      <c r="Q1828" s="617"/>
      <c r="R1828" s="615"/>
      <c r="AA1828" s="618"/>
      <c r="AB1828" s="167"/>
      <c r="AD1828" s="618"/>
      <c r="AE1828" s="167"/>
      <c r="AU1828" s="618"/>
      <c r="AW1828" s="230"/>
      <c r="BB1828" s="619"/>
      <c r="BC1828" s="619"/>
    </row>
    <row r="1829" spans="8:55" s="616" customFormat="1">
      <c r="H1829" s="230"/>
      <c r="J1829" s="617"/>
      <c r="L1829" s="617"/>
      <c r="Q1829" s="617"/>
      <c r="R1829" s="615"/>
      <c r="AA1829" s="618"/>
      <c r="AB1829" s="167"/>
      <c r="AD1829" s="618"/>
      <c r="AE1829" s="167"/>
      <c r="AU1829" s="618"/>
      <c r="AW1829" s="230"/>
      <c r="BB1829" s="619"/>
      <c r="BC1829" s="619"/>
    </row>
    <row r="1830" spans="8:55" s="616" customFormat="1">
      <c r="H1830" s="230"/>
      <c r="J1830" s="617"/>
      <c r="L1830" s="617"/>
      <c r="Q1830" s="617"/>
      <c r="R1830" s="615"/>
      <c r="AA1830" s="618"/>
      <c r="AB1830" s="167"/>
      <c r="AD1830" s="618"/>
      <c r="AE1830" s="167"/>
      <c r="AU1830" s="618"/>
      <c r="AW1830" s="230"/>
      <c r="BB1830" s="619"/>
      <c r="BC1830" s="619"/>
    </row>
    <row r="1831" spans="8:55" s="616" customFormat="1">
      <c r="H1831" s="230"/>
      <c r="J1831" s="617"/>
      <c r="L1831" s="617"/>
      <c r="Q1831" s="617"/>
      <c r="R1831" s="615"/>
      <c r="AA1831" s="618"/>
      <c r="AB1831" s="167"/>
      <c r="AD1831" s="618"/>
      <c r="AE1831" s="167"/>
      <c r="AU1831" s="618"/>
      <c r="AW1831" s="230"/>
      <c r="BB1831" s="619"/>
      <c r="BC1831" s="619"/>
    </row>
    <row r="1832" spans="8:55" s="616" customFormat="1">
      <c r="H1832" s="230"/>
      <c r="J1832" s="617"/>
      <c r="L1832" s="617"/>
      <c r="Q1832" s="617"/>
      <c r="R1832" s="615"/>
      <c r="AA1832" s="618"/>
      <c r="AB1832" s="167"/>
      <c r="AD1832" s="618"/>
      <c r="AE1832" s="167"/>
      <c r="AU1832" s="618"/>
      <c r="AW1832" s="230"/>
      <c r="BB1832" s="619"/>
      <c r="BC1832" s="619"/>
    </row>
    <row r="1833" spans="8:55" s="616" customFormat="1">
      <c r="H1833" s="230"/>
      <c r="J1833" s="617"/>
      <c r="L1833" s="617"/>
      <c r="Q1833" s="617"/>
      <c r="R1833" s="615"/>
      <c r="AA1833" s="618"/>
      <c r="AB1833" s="167"/>
      <c r="AD1833" s="618"/>
      <c r="AE1833" s="167"/>
      <c r="AU1833" s="618"/>
      <c r="AW1833" s="230"/>
      <c r="BB1833" s="619"/>
      <c r="BC1833" s="619"/>
    </row>
    <row r="1834" spans="8:55" s="616" customFormat="1">
      <c r="H1834" s="230"/>
      <c r="J1834" s="617"/>
      <c r="L1834" s="617"/>
      <c r="Q1834" s="617"/>
      <c r="R1834" s="615"/>
      <c r="AA1834" s="618"/>
      <c r="AB1834" s="167"/>
      <c r="AD1834" s="618"/>
      <c r="AE1834" s="167"/>
      <c r="AU1834" s="618"/>
      <c r="AW1834" s="230"/>
      <c r="BB1834" s="619"/>
      <c r="BC1834" s="619"/>
    </row>
    <row r="1835" spans="8:55" s="616" customFormat="1">
      <c r="H1835" s="230"/>
      <c r="J1835" s="617"/>
      <c r="L1835" s="617"/>
      <c r="Q1835" s="617"/>
      <c r="R1835" s="615"/>
      <c r="AA1835" s="618"/>
      <c r="AB1835" s="167"/>
      <c r="AD1835" s="618"/>
      <c r="AE1835" s="167"/>
      <c r="AU1835" s="618"/>
      <c r="AW1835" s="230"/>
      <c r="BB1835" s="619"/>
      <c r="BC1835" s="619"/>
    </row>
    <row r="1836" spans="8:55" s="616" customFormat="1">
      <c r="H1836" s="230"/>
      <c r="J1836" s="617"/>
      <c r="L1836" s="617"/>
      <c r="Q1836" s="617"/>
      <c r="R1836" s="615"/>
      <c r="AA1836" s="618"/>
      <c r="AB1836" s="167"/>
      <c r="AD1836" s="618"/>
      <c r="AE1836" s="167"/>
      <c r="AU1836" s="618"/>
      <c r="AW1836" s="230"/>
      <c r="BB1836" s="619"/>
      <c r="BC1836" s="619"/>
    </row>
    <row r="1837" spans="8:55" s="616" customFormat="1">
      <c r="H1837" s="230"/>
      <c r="J1837" s="617"/>
      <c r="L1837" s="617"/>
      <c r="Q1837" s="617"/>
      <c r="R1837" s="615"/>
      <c r="AA1837" s="618"/>
      <c r="AB1837" s="167"/>
      <c r="AD1837" s="618"/>
      <c r="AE1837" s="167"/>
      <c r="AU1837" s="618"/>
      <c r="AW1837" s="230"/>
      <c r="BB1837" s="619"/>
      <c r="BC1837" s="619"/>
    </row>
    <row r="1838" spans="8:55" s="616" customFormat="1">
      <c r="H1838" s="230"/>
      <c r="J1838" s="617"/>
      <c r="L1838" s="617"/>
      <c r="Q1838" s="617"/>
      <c r="R1838" s="615"/>
      <c r="AA1838" s="618"/>
      <c r="AB1838" s="167"/>
      <c r="AD1838" s="618"/>
      <c r="AE1838" s="167"/>
      <c r="AU1838" s="618"/>
      <c r="AW1838" s="230"/>
      <c r="BB1838" s="619"/>
      <c r="BC1838" s="619"/>
    </row>
    <row r="1839" spans="8:55" s="616" customFormat="1">
      <c r="H1839" s="230"/>
      <c r="J1839" s="617"/>
      <c r="L1839" s="617"/>
      <c r="Q1839" s="617"/>
      <c r="R1839" s="615"/>
      <c r="AA1839" s="618"/>
      <c r="AB1839" s="167"/>
      <c r="AD1839" s="618"/>
      <c r="AE1839" s="167"/>
      <c r="AU1839" s="618"/>
      <c r="AW1839" s="230"/>
      <c r="BB1839" s="619"/>
      <c r="BC1839" s="619"/>
    </row>
    <row r="1840" spans="8:55" s="616" customFormat="1">
      <c r="H1840" s="230"/>
      <c r="J1840" s="617"/>
      <c r="L1840" s="617"/>
      <c r="Q1840" s="617"/>
      <c r="R1840" s="615"/>
      <c r="AA1840" s="618"/>
      <c r="AB1840" s="167"/>
      <c r="AD1840" s="618"/>
      <c r="AE1840" s="167"/>
      <c r="AU1840" s="618"/>
      <c r="AW1840" s="230"/>
      <c r="BB1840" s="619"/>
      <c r="BC1840" s="619"/>
    </row>
    <row r="1841" spans="8:55" s="616" customFormat="1">
      <c r="H1841" s="230"/>
      <c r="J1841" s="617"/>
      <c r="L1841" s="617"/>
      <c r="Q1841" s="617"/>
      <c r="R1841" s="615"/>
      <c r="AA1841" s="618"/>
      <c r="AB1841" s="167"/>
      <c r="AD1841" s="618"/>
      <c r="AE1841" s="167"/>
      <c r="AU1841" s="618"/>
      <c r="AW1841" s="230"/>
      <c r="BB1841" s="619"/>
      <c r="BC1841" s="619"/>
    </row>
    <row r="1842" spans="8:55" s="616" customFormat="1">
      <c r="H1842" s="230"/>
      <c r="J1842" s="617"/>
      <c r="L1842" s="617"/>
      <c r="Q1842" s="617"/>
      <c r="R1842" s="615"/>
      <c r="AA1842" s="618"/>
      <c r="AB1842" s="167"/>
      <c r="AD1842" s="618"/>
      <c r="AE1842" s="167"/>
      <c r="AU1842" s="618"/>
      <c r="AW1842" s="230"/>
      <c r="BB1842" s="619"/>
      <c r="BC1842" s="619"/>
    </row>
    <row r="1843" spans="8:55" s="616" customFormat="1">
      <c r="H1843" s="230"/>
      <c r="J1843" s="617"/>
      <c r="L1843" s="617"/>
      <c r="Q1843" s="617"/>
      <c r="R1843" s="615"/>
      <c r="AA1843" s="618"/>
      <c r="AB1843" s="167"/>
      <c r="AD1843" s="618"/>
      <c r="AE1843" s="167"/>
      <c r="AU1843" s="618"/>
      <c r="AW1843" s="230"/>
      <c r="BB1843" s="619"/>
      <c r="BC1843" s="619"/>
    </row>
    <row r="1844" spans="8:55" s="616" customFormat="1">
      <c r="H1844" s="230"/>
      <c r="J1844" s="617"/>
      <c r="L1844" s="617"/>
      <c r="Q1844" s="617"/>
      <c r="R1844" s="615"/>
      <c r="AA1844" s="618"/>
      <c r="AB1844" s="167"/>
      <c r="AD1844" s="618"/>
      <c r="AE1844" s="167"/>
      <c r="AU1844" s="618"/>
      <c r="AW1844" s="230"/>
      <c r="BB1844" s="619"/>
      <c r="BC1844" s="619"/>
    </row>
    <row r="1845" spans="8:55" s="616" customFormat="1">
      <c r="H1845" s="230"/>
      <c r="J1845" s="617"/>
      <c r="L1845" s="617"/>
      <c r="Q1845" s="617"/>
      <c r="R1845" s="615"/>
      <c r="AA1845" s="618"/>
      <c r="AB1845" s="167"/>
      <c r="AD1845" s="618"/>
      <c r="AE1845" s="167"/>
      <c r="AU1845" s="618"/>
      <c r="AW1845" s="230"/>
      <c r="BB1845" s="619"/>
      <c r="BC1845" s="619"/>
    </row>
    <row r="1846" spans="8:55" s="616" customFormat="1">
      <c r="H1846" s="230"/>
      <c r="J1846" s="617"/>
      <c r="L1846" s="617"/>
      <c r="Q1846" s="617"/>
      <c r="R1846" s="615"/>
      <c r="AA1846" s="618"/>
      <c r="AB1846" s="167"/>
      <c r="AD1846" s="618"/>
      <c r="AE1846" s="167"/>
      <c r="AU1846" s="618"/>
      <c r="AW1846" s="230"/>
      <c r="BB1846" s="619"/>
      <c r="BC1846" s="619"/>
    </row>
    <row r="1847" spans="8:55" s="616" customFormat="1">
      <c r="H1847" s="230"/>
      <c r="J1847" s="617"/>
      <c r="L1847" s="617"/>
      <c r="Q1847" s="617"/>
      <c r="R1847" s="615"/>
      <c r="AA1847" s="618"/>
      <c r="AB1847" s="167"/>
      <c r="AD1847" s="618"/>
      <c r="AE1847" s="167"/>
      <c r="AU1847" s="618"/>
      <c r="AW1847" s="230"/>
      <c r="BB1847" s="619"/>
      <c r="BC1847" s="619"/>
    </row>
    <row r="1848" spans="8:55" s="616" customFormat="1">
      <c r="H1848" s="230"/>
      <c r="J1848" s="617"/>
      <c r="L1848" s="617"/>
      <c r="Q1848" s="617"/>
      <c r="R1848" s="615"/>
      <c r="AA1848" s="618"/>
      <c r="AB1848" s="167"/>
      <c r="AD1848" s="618"/>
      <c r="AE1848" s="167"/>
      <c r="AU1848" s="618"/>
      <c r="AW1848" s="230"/>
      <c r="BB1848" s="619"/>
      <c r="BC1848" s="619"/>
    </row>
    <row r="1849" spans="8:55" s="616" customFormat="1">
      <c r="H1849" s="230"/>
      <c r="J1849" s="617"/>
      <c r="L1849" s="617"/>
      <c r="Q1849" s="617"/>
      <c r="R1849" s="615"/>
      <c r="AA1849" s="618"/>
      <c r="AB1849" s="167"/>
      <c r="AD1849" s="618"/>
      <c r="AE1849" s="167"/>
      <c r="AU1849" s="618"/>
      <c r="AW1849" s="230"/>
      <c r="BB1849" s="619"/>
      <c r="BC1849" s="619"/>
    </row>
    <row r="1850" spans="8:55" s="616" customFormat="1">
      <c r="H1850" s="230"/>
      <c r="J1850" s="617"/>
      <c r="L1850" s="617"/>
      <c r="Q1850" s="617"/>
      <c r="R1850" s="615"/>
      <c r="AA1850" s="618"/>
      <c r="AB1850" s="167"/>
      <c r="AD1850" s="618"/>
      <c r="AE1850" s="167"/>
      <c r="AU1850" s="618"/>
      <c r="AW1850" s="230"/>
      <c r="BB1850" s="619"/>
      <c r="BC1850" s="619"/>
    </row>
    <row r="1851" spans="8:55" s="616" customFormat="1">
      <c r="H1851" s="230"/>
      <c r="J1851" s="617"/>
      <c r="L1851" s="617"/>
      <c r="Q1851" s="617"/>
      <c r="R1851" s="615"/>
      <c r="AA1851" s="618"/>
      <c r="AB1851" s="167"/>
      <c r="AD1851" s="618"/>
      <c r="AE1851" s="167"/>
      <c r="AU1851" s="618"/>
      <c r="AW1851" s="230"/>
      <c r="BB1851" s="619"/>
      <c r="BC1851" s="619"/>
    </row>
    <row r="1852" spans="8:55" s="616" customFormat="1">
      <c r="H1852" s="230"/>
      <c r="J1852" s="617"/>
      <c r="L1852" s="617"/>
      <c r="Q1852" s="617"/>
      <c r="R1852" s="615"/>
      <c r="AA1852" s="618"/>
      <c r="AB1852" s="167"/>
      <c r="AD1852" s="618"/>
      <c r="AE1852" s="167"/>
      <c r="AU1852" s="618"/>
      <c r="AW1852" s="230"/>
      <c r="BB1852" s="619"/>
      <c r="BC1852" s="619"/>
    </row>
    <row r="1853" spans="8:55" s="616" customFormat="1">
      <c r="H1853" s="230"/>
      <c r="J1853" s="617"/>
      <c r="L1853" s="617"/>
      <c r="Q1853" s="617"/>
      <c r="R1853" s="615"/>
      <c r="AA1853" s="618"/>
      <c r="AB1853" s="167"/>
      <c r="AD1853" s="618"/>
      <c r="AE1853" s="167"/>
      <c r="AU1853" s="618"/>
      <c r="AW1853" s="230"/>
      <c r="BB1853" s="619"/>
      <c r="BC1853" s="619"/>
    </row>
    <row r="1854" spans="8:55" s="616" customFormat="1">
      <c r="H1854" s="230"/>
      <c r="J1854" s="617"/>
      <c r="L1854" s="617"/>
      <c r="Q1854" s="617"/>
      <c r="R1854" s="615"/>
      <c r="AA1854" s="618"/>
      <c r="AB1854" s="167"/>
      <c r="AD1854" s="618"/>
      <c r="AE1854" s="167"/>
      <c r="AU1854" s="618"/>
      <c r="AW1854" s="230"/>
      <c r="BB1854" s="619"/>
      <c r="BC1854" s="619"/>
    </row>
    <row r="1855" spans="8:55" s="616" customFormat="1">
      <c r="H1855" s="230"/>
      <c r="J1855" s="617"/>
      <c r="L1855" s="617"/>
      <c r="Q1855" s="617"/>
      <c r="R1855" s="615"/>
      <c r="AA1855" s="618"/>
      <c r="AB1855" s="167"/>
      <c r="AD1855" s="618"/>
      <c r="AE1855" s="167"/>
      <c r="AU1855" s="618"/>
      <c r="AW1855" s="230"/>
      <c r="BB1855" s="619"/>
      <c r="BC1855" s="619"/>
    </row>
    <row r="1856" spans="8:55" s="616" customFormat="1">
      <c r="H1856" s="230"/>
      <c r="J1856" s="617"/>
      <c r="L1856" s="617"/>
      <c r="Q1856" s="617"/>
      <c r="R1856" s="615"/>
      <c r="AA1856" s="618"/>
      <c r="AB1856" s="167"/>
      <c r="AD1856" s="618"/>
      <c r="AE1856" s="167"/>
      <c r="AU1856" s="618"/>
      <c r="AW1856" s="230"/>
      <c r="BB1856" s="619"/>
      <c r="BC1856" s="619"/>
    </row>
    <row r="1857" spans="8:55" s="616" customFormat="1">
      <c r="H1857" s="230"/>
      <c r="J1857" s="617"/>
      <c r="L1857" s="617"/>
      <c r="Q1857" s="617"/>
      <c r="R1857" s="615"/>
      <c r="AA1857" s="618"/>
      <c r="AB1857" s="167"/>
      <c r="AD1857" s="618"/>
      <c r="AE1857" s="167"/>
      <c r="AU1857" s="618"/>
      <c r="AW1857" s="230"/>
      <c r="BB1857" s="619"/>
      <c r="BC1857" s="619"/>
    </row>
    <row r="1858" spans="8:55" s="616" customFormat="1">
      <c r="H1858" s="230"/>
      <c r="J1858" s="617"/>
      <c r="L1858" s="617"/>
      <c r="Q1858" s="617"/>
      <c r="R1858" s="615"/>
      <c r="AA1858" s="618"/>
      <c r="AB1858" s="167"/>
      <c r="AD1858" s="618"/>
      <c r="AE1858" s="167"/>
      <c r="AU1858" s="618"/>
      <c r="AW1858" s="230"/>
      <c r="BB1858" s="619"/>
      <c r="BC1858" s="619"/>
    </row>
    <row r="1859" spans="8:55" s="616" customFormat="1">
      <c r="H1859" s="230"/>
      <c r="J1859" s="617"/>
      <c r="L1859" s="617"/>
      <c r="Q1859" s="617"/>
      <c r="R1859" s="615"/>
      <c r="AA1859" s="618"/>
      <c r="AB1859" s="167"/>
      <c r="AD1859" s="618"/>
      <c r="AE1859" s="167"/>
      <c r="AU1859" s="618"/>
      <c r="AW1859" s="230"/>
      <c r="BB1859" s="619"/>
      <c r="BC1859" s="619"/>
    </row>
    <row r="1860" spans="8:55" s="616" customFormat="1">
      <c r="H1860" s="230"/>
      <c r="J1860" s="617"/>
      <c r="L1860" s="617"/>
      <c r="Q1860" s="617"/>
      <c r="R1860" s="615"/>
      <c r="AA1860" s="618"/>
      <c r="AB1860" s="167"/>
      <c r="AD1860" s="618"/>
      <c r="AE1860" s="167"/>
      <c r="AU1860" s="618"/>
      <c r="AW1860" s="230"/>
      <c r="BB1860" s="619"/>
      <c r="BC1860" s="619"/>
    </row>
    <row r="1861" spans="8:55" s="616" customFormat="1">
      <c r="H1861" s="230"/>
      <c r="J1861" s="617"/>
      <c r="L1861" s="617"/>
      <c r="Q1861" s="617"/>
      <c r="R1861" s="615"/>
      <c r="AA1861" s="618"/>
      <c r="AB1861" s="167"/>
      <c r="AD1861" s="618"/>
      <c r="AE1861" s="167"/>
      <c r="AU1861" s="618"/>
      <c r="AW1861" s="230"/>
      <c r="BB1861" s="619"/>
      <c r="BC1861" s="619"/>
    </row>
    <row r="1862" spans="8:55" s="616" customFormat="1">
      <c r="H1862" s="230"/>
      <c r="J1862" s="617"/>
      <c r="L1862" s="617"/>
      <c r="Q1862" s="617"/>
      <c r="R1862" s="615"/>
      <c r="AA1862" s="618"/>
      <c r="AB1862" s="167"/>
      <c r="AD1862" s="618"/>
      <c r="AE1862" s="167"/>
      <c r="AU1862" s="618"/>
      <c r="AW1862" s="230"/>
      <c r="BB1862" s="619"/>
      <c r="BC1862" s="619"/>
    </row>
    <row r="1863" spans="8:55" s="616" customFormat="1">
      <c r="H1863" s="230"/>
      <c r="J1863" s="617"/>
      <c r="L1863" s="617"/>
      <c r="Q1863" s="617"/>
      <c r="R1863" s="615"/>
      <c r="AA1863" s="618"/>
      <c r="AB1863" s="167"/>
      <c r="AD1863" s="618"/>
      <c r="AE1863" s="167"/>
      <c r="AU1863" s="618"/>
      <c r="AW1863" s="230"/>
      <c r="BB1863" s="619"/>
      <c r="BC1863" s="619"/>
    </row>
    <row r="1864" spans="8:55" s="616" customFormat="1">
      <c r="H1864" s="230"/>
      <c r="J1864" s="617"/>
      <c r="L1864" s="617"/>
      <c r="Q1864" s="617"/>
      <c r="R1864" s="615"/>
      <c r="AA1864" s="618"/>
      <c r="AB1864" s="167"/>
      <c r="AD1864" s="618"/>
      <c r="AE1864" s="167"/>
      <c r="AU1864" s="618"/>
      <c r="AW1864" s="230"/>
      <c r="BB1864" s="619"/>
      <c r="BC1864" s="619"/>
    </row>
    <row r="1865" spans="8:55" s="616" customFormat="1">
      <c r="H1865" s="230"/>
      <c r="J1865" s="617"/>
      <c r="L1865" s="617"/>
      <c r="Q1865" s="617"/>
      <c r="R1865" s="615"/>
      <c r="AA1865" s="618"/>
      <c r="AB1865" s="167"/>
      <c r="AD1865" s="618"/>
      <c r="AE1865" s="167"/>
      <c r="AU1865" s="618"/>
      <c r="AW1865" s="230"/>
      <c r="BB1865" s="619"/>
      <c r="BC1865" s="619"/>
    </row>
    <row r="1866" spans="8:55" s="616" customFormat="1">
      <c r="H1866" s="230"/>
      <c r="J1866" s="617"/>
      <c r="L1866" s="617"/>
      <c r="Q1866" s="617"/>
      <c r="R1866" s="615"/>
      <c r="AA1866" s="618"/>
      <c r="AB1866" s="167"/>
      <c r="AD1866" s="618"/>
      <c r="AE1866" s="167"/>
      <c r="AU1866" s="618"/>
      <c r="AW1866" s="230"/>
      <c r="BB1866" s="619"/>
      <c r="BC1866" s="619"/>
    </row>
    <row r="1867" spans="8:55" s="616" customFormat="1">
      <c r="H1867" s="230"/>
      <c r="J1867" s="617"/>
      <c r="L1867" s="617"/>
      <c r="Q1867" s="617"/>
      <c r="R1867" s="615"/>
      <c r="AA1867" s="618"/>
      <c r="AB1867" s="167"/>
      <c r="AD1867" s="618"/>
      <c r="AE1867" s="167"/>
      <c r="AU1867" s="618"/>
      <c r="AW1867" s="230"/>
      <c r="BB1867" s="619"/>
      <c r="BC1867" s="619"/>
    </row>
    <row r="1868" spans="8:55" s="616" customFormat="1">
      <c r="H1868" s="230"/>
      <c r="J1868" s="617"/>
      <c r="L1868" s="617"/>
      <c r="Q1868" s="617"/>
      <c r="R1868" s="615"/>
      <c r="AA1868" s="618"/>
      <c r="AB1868" s="167"/>
      <c r="AD1868" s="618"/>
      <c r="AE1868" s="167"/>
      <c r="AU1868" s="618"/>
      <c r="AW1868" s="230"/>
      <c r="BB1868" s="619"/>
      <c r="BC1868" s="619"/>
    </row>
    <row r="1869" spans="8:55" s="616" customFormat="1">
      <c r="H1869" s="230"/>
      <c r="J1869" s="617"/>
      <c r="L1869" s="617"/>
      <c r="Q1869" s="617"/>
      <c r="R1869" s="615"/>
      <c r="AA1869" s="618"/>
      <c r="AB1869" s="167"/>
      <c r="AD1869" s="618"/>
      <c r="AE1869" s="167"/>
      <c r="AU1869" s="618"/>
      <c r="AW1869" s="230"/>
      <c r="BB1869" s="619"/>
      <c r="BC1869" s="619"/>
    </row>
    <row r="1870" spans="8:55" s="616" customFormat="1">
      <c r="H1870" s="230"/>
      <c r="J1870" s="617"/>
      <c r="L1870" s="617"/>
      <c r="Q1870" s="617"/>
      <c r="R1870" s="615"/>
      <c r="AA1870" s="618"/>
      <c r="AB1870" s="167"/>
      <c r="AD1870" s="618"/>
      <c r="AE1870" s="167"/>
      <c r="AU1870" s="618"/>
      <c r="AW1870" s="230"/>
      <c r="BB1870" s="619"/>
      <c r="BC1870" s="619"/>
    </row>
    <row r="1871" spans="8:55" s="616" customFormat="1">
      <c r="H1871" s="230"/>
      <c r="J1871" s="617"/>
      <c r="L1871" s="617"/>
      <c r="Q1871" s="617"/>
      <c r="R1871" s="615"/>
      <c r="AA1871" s="618"/>
      <c r="AB1871" s="167"/>
      <c r="AD1871" s="618"/>
      <c r="AE1871" s="167"/>
      <c r="AU1871" s="618"/>
      <c r="AW1871" s="230"/>
      <c r="BB1871" s="619"/>
      <c r="BC1871" s="619"/>
    </row>
    <row r="1872" spans="8:55" s="616" customFormat="1">
      <c r="H1872" s="230"/>
      <c r="J1872" s="617"/>
      <c r="L1872" s="617"/>
      <c r="Q1872" s="617"/>
      <c r="R1872" s="615"/>
      <c r="AA1872" s="618"/>
      <c r="AB1872" s="167"/>
      <c r="AD1872" s="618"/>
      <c r="AE1872" s="167"/>
      <c r="AU1872" s="618"/>
      <c r="AW1872" s="230"/>
      <c r="BB1872" s="619"/>
      <c r="BC1872" s="619"/>
    </row>
    <row r="1873" spans="8:55" s="616" customFormat="1">
      <c r="H1873" s="230"/>
      <c r="J1873" s="617"/>
      <c r="L1873" s="617"/>
      <c r="Q1873" s="617"/>
      <c r="R1873" s="615"/>
      <c r="AA1873" s="618"/>
      <c r="AB1873" s="167"/>
      <c r="AD1873" s="618"/>
      <c r="AE1873" s="167"/>
      <c r="AU1873" s="618"/>
      <c r="AW1873" s="230"/>
      <c r="BB1873" s="619"/>
      <c r="BC1873" s="619"/>
    </row>
    <row r="1874" spans="8:55" s="616" customFormat="1">
      <c r="H1874" s="230"/>
      <c r="J1874" s="617"/>
      <c r="L1874" s="617"/>
      <c r="Q1874" s="617"/>
      <c r="R1874" s="615"/>
      <c r="AA1874" s="618"/>
      <c r="AB1874" s="167"/>
      <c r="AD1874" s="618"/>
      <c r="AE1874" s="167"/>
      <c r="AU1874" s="618"/>
      <c r="AW1874" s="230"/>
      <c r="BB1874" s="619"/>
      <c r="BC1874" s="619"/>
    </row>
    <row r="1875" spans="8:55" s="616" customFormat="1">
      <c r="H1875" s="230"/>
      <c r="J1875" s="617"/>
      <c r="L1875" s="617"/>
      <c r="Q1875" s="617"/>
      <c r="R1875" s="615"/>
      <c r="AA1875" s="618"/>
      <c r="AB1875" s="167"/>
      <c r="AD1875" s="618"/>
      <c r="AE1875" s="167"/>
      <c r="AU1875" s="618"/>
      <c r="AW1875" s="230"/>
      <c r="BB1875" s="619"/>
      <c r="BC1875" s="619"/>
    </row>
    <row r="1876" spans="8:55" s="616" customFormat="1">
      <c r="H1876" s="230"/>
      <c r="J1876" s="617"/>
      <c r="L1876" s="617"/>
      <c r="Q1876" s="617"/>
      <c r="R1876" s="615"/>
      <c r="AA1876" s="618"/>
      <c r="AB1876" s="167"/>
      <c r="AD1876" s="618"/>
      <c r="AE1876" s="167"/>
      <c r="AU1876" s="618"/>
      <c r="AW1876" s="230"/>
      <c r="BB1876" s="619"/>
      <c r="BC1876" s="619"/>
    </row>
    <row r="1877" spans="8:55" s="616" customFormat="1">
      <c r="H1877" s="230"/>
      <c r="J1877" s="617"/>
      <c r="L1877" s="617"/>
      <c r="Q1877" s="617"/>
      <c r="R1877" s="615"/>
      <c r="AA1877" s="618"/>
      <c r="AB1877" s="167"/>
      <c r="AD1877" s="618"/>
      <c r="AE1877" s="167"/>
      <c r="AU1877" s="618"/>
      <c r="AW1877" s="230"/>
      <c r="BB1877" s="619"/>
      <c r="BC1877" s="619"/>
    </row>
    <row r="1878" spans="8:55" s="616" customFormat="1">
      <c r="H1878" s="230"/>
      <c r="J1878" s="617"/>
      <c r="L1878" s="617"/>
      <c r="Q1878" s="617"/>
      <c r="R1878" s="615"/>
      <c r="AA1878" s="618"/>
      <c r="AB1878" s="167"/>
      <c r="AD1878" s="618"/>
      <c r="AE1878" s="167"/>
      <c r="AU1878" s="618"/>
      <c r="AW1878" s="230"/>
      <c r="BB1878" s="619"/>
      <c r="BC1878" s="619"/>
    </row>
    <row r="1879" spans="8:55" s="616" customFormat="1">
      <c r="H1879" s="230"/>
      <c r="J1879" s="617"/>
      <c r="L1879" s="617"/>
      <c r="Q1879" s="617"/>
      <c r="R1879" s="615"/>
      <c r="AA1879" s="618"/>
      <c r="AB1879" s="167"/>
      <c r="AD1879" s="618"/>
      <c r="AE1879" s="167"/>
      <c r="AU1879" s="618"/>
      <c r="AW1879" s="230"/>
      <c r="BB1879" s="619"/>
      <c r="BC1879" s="619"/>
    </row>
    <row r="1880" spans="8:55" s="616" customFormat="1">
      <c r="H1880" s="230"/>
      <c r="J1880" s="617"/>
      <c r="L1880" s="617"/>
      <c r="Q1880" s="617"/>
      <c r="R1880" s="615"/>
      <c r="AA1880" s="618"/>
      <c r="AB1880" s="167"/>
      <c r="AD1880" s="618"/>
      <c r="AE1880" s="167"/>
      <c r="AU1880" s="618"/>
      <c r="AW1880" s="230"/>
      <c r="BB1880" s="619"/>
      <c r="BC1880" s="619"/>
    </row>
    <row r="1881" spans="8:55" s="616" customFormat="1">
      <c r="H1881" s="230"/>
      <c r="J1881" s="617"/>
      <c r="L1881" s="617"/>
      <c r="Q1881" s="617"/>
      <c r="R1881" s="615"/>
      <c r="AA1881" s="618"/>
      <c r="AB1881" s="167"/>
      <c r="AD1881" s="618"/>
      <c r="AE1881" s="167"/>
      <c r="AU1881" s="618"/>
      <c r="AW1881" s="230"/>
      <c r="BB1881" s="619"/>
      <c r="BC1881" s="619"/>
    </row>
    <row r="1882" spans="8:55" s="616" customFormat="1">
      <c r="H1882" s="230"/>
      <c r="J1882" s="617"/>
      <c r="L1882" s="617"/>
      <c r="Q1882" s="617"/>
      <c r="R1882" s="615"/>
      <c r="AA1882" s="618"/>
      <c r="AB1882" s="167"/>
      <c r="AD1882" s="618"/>
      <c r="AE1882" s="167"/>
      <c r="AU1882" s="618"/>
      <c r="AW1882" s="230"/>
      <c r="BB1882" s="619"/>
      <c r="BC1882" s="619"/>
    </row>
    <row r="1883" spans="8:55" s="616" customFormat="1">
      <c r="H1883" s="230"/>
      <c r="J1883" s="617"/>
      <c r="L1883" s="617"/>
      <c r="Q1883" s="617"/>
      <c r="R1883" s="615"/>
      <c r="AA1883" s="618"/>
      <c r="AB1883" s="167"/>
      <c r="AD1883" s="618"/>
      <c r="AE1883" s="167"/>
      <c r="AU1883" s="618"/>
      <c r="AW1883" s="230"/>
      <c r="BB1883" s="619"/>
      <c r="BC1883" s="619"/>
    </row>
    <row r="1884" spans="8:55" s="616" customFormat="1">
      <c r="H1884" s="230"/>
      <c r="J1884" s="617"/>
      <c r="L1884" s="617"/>
      <c r="Q1884" s="617"/>
      <c r="R1884" s="615"/>
      <c r="AA1884" s="618"/>
      <c r="AB1884" s="167"/>
      <c r="AD1884" s="618"/>
      <c r="AE1884" s="167"/>
      <c r="AU1884" s="618"/>
      <c r="AW1884" s="230"/>
      <c r="BB1884" s="619"/>
      <c r="BC1884" s="619"/>
    </row>
    <row r="1885" spans="8:55" s="616" customFormat="1">
      <c r="H1885" s="230"/>
      <c r="J1885" s="617"/>
      <c r="L1885" s="617"/>
      <c r="Q1885" s="617"/>
      <c r="R1885" s="615"/>
      <c r="AA1885" s="618"/>
      <c r="AB1885" s="167"/>
      <c r="AD1885" s="618"/>
      <c r="AE1885" s="167"/>
      <c r="AU1885" s="618"/>
      <c r="AW1885" s="230"/>
      <c r="BB1885" s="619"/>
      <c r="BC1885" s="619"/>
    </row>
    <row r="1886" spans="8:55" s="616" customFormat="1">
      <c r="H1886" s="230"/>
      <c r="J1886" s="617"/>
      <c r="L1886" s="617"/>
      <c r="Q1886" s="617"/>
      <c r="R1886" s="615"/>
      <c r="AA1886" s="618"/>
      <c r="AB1886" s="167"/>
      <c r="AD1886" s="618"/>
      <c r="AE1886" s="167"/>
      <c r="AU1886" s="618"/>
      <c r="AW1886" s="230"/>
      <c r="BB1886" s="619"/>
      <c r="BC1886" s="619"/>
    </row>
    <row r="1887" spans="8:55" s="616" customFormat="1">
      <c r="H1887" s="230"/>
      <c r="J1887" s="617"/>
      <c r="L1887" s="617"/>
      <c r="Q1887" s="617"/>
      <c r="R1887" s="615"/>
      <c r="AA1887" s="618"/>
      <c r="AB1887" s="167"/>
      <c r="AD1887" s="618"/>
      <c r="AE1887" s="167"/>
      <c r="AU1887" s="618"/>
      <c r="AW1887" s="230"/>
      <c r="BB1887" s="619"/>
      <c r="BC1887" s="619"/>
    </row>
    <row r="1888" spans="8:55" s="616" customFormat="1">
      <c r="H1888" s="230"/>
      <c r="J1888" s="617"/>
      <c r="L1888" s="617"/>
      <c r="Q1888" s="617"/>
      <c r="R1888" s="615"/>
      <c r="AA1888" s="618"/>
      <c r="AB1888" s="167"/>
      <c r="AD1888" s="618"/>
      <c r="AE1888" s="167"/>
      <c r="AU1888" s="618"/>
      <c r="AW1888" s="230"/>
      <c r="BB1888" s="619"/>
      <c r="BC1888" s="619"/>
    </row>
    <row r="1889" spans="8:55" s="616" customFormat="1">
      <c r="H1889" s="230"/>
      <c r="J1889" s="617"/>
      <c r="L1889" s="617"/>
      <c r="Q1889" s="617"/>
      <c r="R1889" s="615"/>
      <c r="AA1889" s="618"/>
      <c r="AB1889" s="167"/>
      <c r="AD1889" s="618"/>
      <c r="AE1889" s="167"/>
      <c r="AU1889" s="618"/>
      <c r="AW1889" s="230"/>
      <c r="BB1889" s="619"/>
      <c r="BC1889" s="619"/>
    </row>
    <row r="1890" spans="8:55" s="616" customFormat="1">
      <c r="H1890" s="230"/>
      <c r="J1890" s="617"/>
      <c r="L1890" s="617"/>
      <c r="Q1890" s="617"/>
      <c r="R1890" s="615"/>
      <c r="AA1890" s="618"/>
      <c r="AB1890" s="167"/>
      <c r="AD1890" s="618"/>
      <c r="AE1890" s="167"/>
      <c r="AU1890" s="618"/>
      <c r="AW1890" s="230"/>
      <c r="BB1890" s="619"/>
      <c r="BC1890" s="619"/>
    </row>
    <row r="1891" spans="8:55" s="616" customFormat="1">
      <c r="H1891" s="230"/>
      <c r="J1891" s="617"/>
      <c r="L1891" s="617"/>
      <c r="Q1891" s="617"/>
      <c r="R1891" s="615"/>
      <c r="AA1891" s="618"/>
      <c r="AB1891" s="167"/>
      <c r="AD1891" s="618"/>
      <c r="AE1891" s="167"/>
      <c r="AU1891" s="618"/>
      <c r="AW1891" s="230"/>
      <c r="BB1891" s="619"/>
      <c r="BC1891" s="619"/>
    </row>
    <row r="1892" spans="8:55" s="616" customFormat="1">
      <c r="H1892" s="230"/>
      <c r="J1892" s="617"/>
      <c r="L1892" s="617"/>
      <c r="Q1892" s="617"/>
      <c r="R1892" s="615"/>
      <c r="AA1892" s="618"/>
      <c r="AB1892" s="167"/>
      <c r="AD1892" s="618"/>
      <c r="AE1892" s="167"/>
      <c r="AU1892" s="618"/>
      <c r="AW1892" s="230"/>
      <c r="BB1892" s="619"/>
      <c r="BC1892" s="619"/>
    </row>
    <row r="1893" spans="8:55" s="616" customFormat="1">
      <c r="H1893" s="230"/>
      <c r="J1893" s="617"/>
      <c r="L1893" s="617"/>
      <c r="Q1893" s="617"/>
      <c r="R1893" s="615"/>
      <c r="AA1893" s="618"/>
      <c r="AB1893" s="167"/>
      <c r="AD1893" s="618"/>
      <c r="AE1893" s="167"/>
      <c r="AU1893" s="618"/>
      <c r="AW1893" s="230"/>
      <c r="BB1893" s="619"/>
      <c r="BC1893" s="619"/>
    </row>
    <row r="1894" spans="8:55" s="616" customFormat="1">
      <c r="H1894" s="230"/>
      <c r="J1894" s="617"/>
      <c r="L1894" s="617"/>
      <c r="Q1894" s="617"/>
      <c r="R1894" s="615"/>
      <c r="AA1894" s="618"/>
      <c r="AB1894" s="167"/>
      <c r="AD1894" s="618"/>
      <c r="AE1894" s="167"/>
      <c r="AU1894" s="618"/>
      <c r="AW1894" s="230"/>
      <c r="BB1894" s="619"/>
      <c r="BC1894" s="619"/>
    </row>
    <row r="1895" spans="8:55" s="616" customFormat="1">
      <c r="H1895" s="230"/>
      <c r="J1895" s="617"/>
      <c r="L1895" s="617"/>
      <c r="Q1895" s="617"/>
      <c r="R1895" s="615"/>
      <c r="AA1895" s="618"/>
      <c r="AB1895" s="167"/>
      <c r="AD1895" s="618"/>
      <c r="AE1895" s="167"/>
      <c r="AU1895" s="618"/>
      <c r="AW1895" s="230"/>
      <c r="BB1895" s="619"/>
      <c r="BC1895" s="619"/>
    </row>
    <row r="1896" spans="8:55" s="616" customFormat="1">
      <c r="H1896" s="230"/>
      <c r="J1896" s="617"/>
      <c r="L1896" s="617"/>
      <c r="Q1896" s="617"/>
      <c r="R1896" s="615"/>
      <c r="AA1896" s="618"/>
      <c r="AB1896" s="167"/>
      <c r="AD1896" s="618"/>
      <c r="AE1896" s="167"/>
      <c r="AU1896" s="618"/>
      <c r="AW1896" s="230"/>
      <c r="BB1896" s="619"/>
      <c r="BC1896" s="619"/>
    </row>
    <row r="1897" spans="8:55" s="616" customFormat="1">
      <c r="H1897" s="230"/>
      <c r="J1897" s="617"/>
      <c r="L1897" s="617"/>
      <c r="Q1897" s="617"/>
      <c r="R1897" s="615"/>
      <c r="AA1897" s="618"/>
      <c r="AB1897" s="167"/>
      <c r="AD1897" s="618"/>
      <c r="AE1897" s="167"/>
      <c r="AU1897" s="618"/>
      <c r="AW1897" s="230"/>
      <c r="BB1897" s="619"/>
      <c r="BC1897" s="619"/>
    </row>
    <row r="1898" spans="8:55" s="616" customFormat="1">
      <c r="H1898" s="230"/>
      <c r="J1898" s="617"/>
      <c r="L1898" s="617"/>
      <c r="Q1898" s="617"/>
      <c r="R1898" s="615"/>
      <c r="AA1898" s="618"/>
      <c r="AB1898" s="167"/>
      <c r="AD1898" s="618"/>
      <c r="AE1898" s="167"/>
      <c r="AU1898" s="618"/>
      <c r="AW1898" s="230"/>
      <c r="BB1898" s="619"/>
      <c r="BC1898" s="619"/>
    </row>
    <row r="1899" spans="8:55" s="616" customFormat="1">
      <c r="H1899" s="230"/>
      <c r="J1899" s="617"/>
      <c r="L1899" s="617"/>
      <c r="Q1899" s="617"/>
      <c r="R1899" s="615"/>
      <c r="AA1899" s="618"/>
      <c r="AB1899" s="167"/>
      <c r="AD1899" s="618"/>
      <c r="AE1899" s="167"/>
      <c r="AU1899" s="618"/>
      <c r="AW1899" s="230"/>
      <c r="BB1899" s="619"/>
      <c r="BC1899" s="619"/>
    </row>
    <row r="1900" spans="8:55" s="616" customFormat="1">
      <c r="H1900" s="230"/>
      <c r="J1900" s="617"/>
      <c r="L1900" s="617"/>
      <c r="Q1900" s="617"/>
      <c r="R1900" s="615"/>
      <c r="AA1900" s="618"/>
      <c r="AB1900" s="167"/>
      <c r="AD1900" s="618"/>
      <c r="AE1900" s="167"/>
      <c r="AU1900" s="618"/>
      <c r="AW1900" s="230"/>
      <c r="BB1900" s="619"/>
      <c r="BC1900" s="619"/>
    </row>
    <row r="1901" spans="8:55" s="616" customFormat="1">
      <c r="H1901" s="230"/>
      <c r="J1901" s="617"/>
      <c r="L1901" s="617"/>
      <c r="Q1901" s="617"/>
      <c r="R1901" s="615"/>
      <c r="AA1901" s="618"/>
      <c r="AB1901" s="167"/>
      <c r="AD1901" s="618"/>
      <c r="AE1901" s="167"/>
      <c r="AU1901" s="618"/>
      <c r="AW1901" s="230"/>
      <c r="BB1901" s="619"/>
      <c r="BC1901" s="619"/>
    </row>
    <row r="1902" spans="8:55" s="616" customFormat="1">
      <c r="H1902" s="230"/>
      <c r="J1902" s="617"/>
      <c r="L1902" s="617"/>
      <c r="Q1902" s="617"/>
      <c r="R1902" s="615"/>
      <c r="AA1902" s="618"/>
      <c r="AB1902" s="167"/>
      <c r="AD1902" s="618"/>
      <c r="AE1902" s="167"/>
      <c r="AU1902" s="618"/>
      <c r="AW1902" s="230"/>
      <c r="BB1902" s="619"/>
      <c r="BC1902" s="619"/>
    </row>
    <row r="1903" spans="8:55" s="616" customFormat="1">
      <c r="H1903" s="230"/>
      <c r="J1903" s="617"/>
      <c r="L1903" s="617"/>
      <c r="Q1903" s="617"/>
      <c r="R1903" s="615"/>
      <c r="AA1903" s="618"/>
      <c r="AB1903" s="167"/>
      <c r="AD1903" s="618"/>
      <c r="AE1903" s="167"/>
      <c r="AU1903" s="618"/>
      <c r="AW1903" s="230"/>
      <c r="BB1903" s="619"/>
      <c r="BC1903" s="619"/>
    </row>
    <row r="1904" spans="8:55" s="616" customFormat="1">
      <c r="H1904" s="230"/>
      <c r="J1904" s="617"/>
      <c r="L1904" s="617"/>
      <c r="Q1904" s="617"/>
      <c r="R1904" s="615"/>
      <c r="AA1904" s="618"/>
      <c r="AB1904" s="167"/>
      <c r="AD1904" s="618"/>
      <c r="AE1904" s="167"/>
      <c r="AU1904" s="618"/>
      <c r="AW1904" s="230"/>
      <c r="BB1904" s="619"/>
      <c r="BC1904" s="619"/>
    </row>
    <row r="1905" spans="8:55" s="616" customFormat="1">
      <c r="H1905" s="230"/>
      <c r="J1905" s="617"/>
      <c r="L1905" s="617"/>
      <c r="Q1905" s="617"/>
      <c r="R1905" s="615"/>
      <c r="AA1905" s="618"/>
      <c r="AB1905" s="167"/>
      <c r="AD1905" s="618"/>
      <c r="AE1905" s="167"/>
      <c r="AU1905" s="618"/>
      <c r="AW1905" s="230"/>
      <c r="BB1905" s="619"/>
      <c r="BC1905" s="619"/>
    </row>
    <row r="1906" spans="8:55" s="616" customFormat="1">
      <c r="H1906" s="230"/>
      <c r="J1906" s="617"/>
      <c r="L1906" s="617"/>
      <c r="Q1906" s="617"/>
      <c r="R1906" s="615"/>
      <c r="AA1906" s="618"/>
      <c r="AB1906" s="167"/>
      <c r="AD1906" s="618"/>
      <c r="AE1906" s="167"/>
      <c r="AU1906" s="618"/>
      <c r="AW1906" s="230"/>
      <c r="BB1906" s="619"/>
      <c r="BC1906" s="619"/>
    </row>
    <row r="1907" spans="8:55" s="616" customFormat="1">
      <c r="H1907" s="230"/>
      <c r="J1907" s="617"/>
      <c r="L1907" s="617"/>
      <c r="Q1907" s="617"/>
      <c r="R1907" s="615"/>
      <c r="AA1907" s="618"/>
      <c r="AB1907" s="167"/>
      <c r="AD1907" s="618"/>
      <c r="AE1907" s="167"/>
      <c r="AU1907" s="618"/>
      <c r="AW1907" s="230"/>
      <c r="BB1907" s="619"/>
      <c r="BC1907" s="619"/>
    </row>
    <row r="1908" spans="8:55" s="616" customFormat="1">
      <c r="H1908" s="230"/>
      <c r="J1908" s="617"/>
      <c r="L1908" s="617"/>
      <c r="Q1908" s="617"/>
      <c r="R1908" s="615"/>
      <c r="AA1908" s="618"/>
      <c r="AB1908" s="167"/>
      <c r="AD1908" s="618"/>
      <c r="AE1908" s="167"/>
      <c r="AU1908" s="618"/>
      <c r="AW1908" s="230"/>
      <c r="BB1908" s="619"/>
      <c r="BC1908" s="619"/>
    </row>
    <row r="1909" spans="8:55" s="616" customFormat="1">
      <c r="H1909" s="230"/>
      <c r="J1909" s="617"/>
      <c r="L1909" s="617"/>
      <c r="Q1909" s="617"/>
      <c r="R1909" s="615"/>
      <c r="AA1909" s="618"/>
      <c r="AB1909" s="167"/>
      <c r="AD1909" s="618"/>
      <c r="AE1909" s="167"/>
      <c r="AU1909" s="618"/>
      <c r="AW1909" s="230"/>
      <c r="BB1909" s="619"/>
      <c r="BC1909" s="619"/>
    </row>
    <row r="1910" spans="8:55" s="616" customFormat="1">
      <c r="H1910" s="230"/>
      <c r="J1910" s="617"/>
      <c r="L1910" s="617"/>
      <c r="Q1910" s="617"/>
      <c r="R1910" s="615"/>
      <c r="AA1910" s="618"/>
      <c r="AB1910" s="167"/>
      <c r="AD1910" s="618"/>
      <c r="AE1910" s="167"/>
      <c r="AU1910" s="618"/>
      <c r="AW1910" s="230"/>
      <c r="BB1910" s="619"/>
      <c r="BC1910" s="619"/>
    </row>
    <row r="1911" spans="8:55" s="616" customFormat="1">
      <c r="H1911" s="230"/>
      <c r="J1911" s="617"/>
      <c r="L1911" s="617"/>
      <c r="Q1911" s="617"/>
      <c r="R1911" s="615"/>
      <c r="AA1911" s="618"/>
      <c r="AB1911" s="167"/>
      <c r="AD1911" s="618"/>
      <c r="AE1911" s="167"/>
      <c r="AU1911" s="618"/>
      <c r="AW1911" s="230"/>
      <c r="BB1911" s="619"/>
      <c r="BC1911" s="619"/>
    </row>
    <row r="1912" spans="8:55" s="616" customFormat="1">
      <c r="H1912" s="230"/>
      <c r="J1912" s="617"/>
      <c r="L1912" s="617"/>
      <c r="Q1912" s="617"/>
      <c r="R1912" s="615"/>
      <c r="AA1912" s="618"/>
      <c r="AB1912" s="167"/>
      <c r="AD1912" s="618"/>
      <c r="AE1912" s="167"/>
      <c r="AU1912" s="618"/>
      <c r="AW1912" s="230"/>
      <c r="BB1912" s="619"/>
      <c r="BC1912" s="619"/>
    </row>
    <row r="1913" spans="8:55" s="616" customFormat="1">
      <c r="H1913" s="230"/>
      <c r="J1913" s="617"/>
      <c r="L1913" s="617"/>
      <c r="Q1913" s="617"/>
      <c r="R1913" s="615"/>
      <c r="AA1913" s="618"/>
      <c r="AB1913" s="167"/>
      <c r="AD1913" s="618"/>
      <c r="AE1913" s="167"/>
      <c r="AU1913" s="618"/>
      <c r="AW1913" s="230"/>
      <c r="BB1913" s="619"/>
      <c r="BC1913" s="619"/>
    </row>
    <row r="1914" spans="8:55" s="616" customFormat="1">
      <c r="H1914" s="230"/>
      <c r="J1914" s="617"/>
      <c r="L1914" s="617"/>
      <c r="Q1914" s="617"/>
      <c r="R1914" s="615"/>
      <c r="AA1914" s="618"/>
      <c r="AB1914" s="167"/>
      <c r="AD1914" s="618"/>
      <c r="AE1914" s="167"/>
      <c r="AU1914" s="618"/>
      <c r="AW1914" s="230"/>
      <c r="BB1914" s="619"/>
      <c r="BC1914" s="619"/>
    </row>
    <row r="1915" spans="8:55" s="616" customFormat="1">
      <c r="H1915" s="230"/>
      <c r="J1915" s="617"/>
      <c r="L1915" s="617"/>
      <c r="Q1915" s="617"/>
      <c r="R1915" s="615"/>
      <c r="AA1915" s="618"/>
      <c r="AB1915" s="167"/>
      <c r="AD1915" s="618"/>
      <c r="AE1915" s="167"/>
      <c r="AU1915" s="618"/>
      <c r="AW1915" s="230"/>
      <c r="BB1915" s="619"/>
      <c r="BC1915" s="619"/>
    </row>
    <row r="1916" spans="8:55" s="616" customFormat="1">
      <c r="H1916" s="230"/>
      <c r="J1916" s="617"/>
      <c r="L1916" s="617"/>
      <c r="Q1916" s="617"/>
      <c r="R1916" s="615"/>
      <c r="AA1916" s="618"/>
      <c r="AB1916" s="167"/>
      <c r="AD1916" s="618"/>
      <c r="AE1916" s="167"/>
      <c r="AU1916" s="618"/>
      <c r="AW1916" s="230"/>
      <c r="BB1916" s="619"/>
      <c r="BC1916" s="619"/>
    </row>
    <row r="1917" spans="8:55" s="616" customFormat="1">
      <c r="H1917" s="230"/>
      <c r="J1917" s="617"/>
      <c r="L1917" s="617"/>
      <c r="Q1917" s="617"/>
      <c r="R1917" s="615"/>
      <c r="AA1917" s="618"/>
      <c r="AB1917" s="167"/>
      <c r="AD1917" s="618"/>
      <c r="AE1917" s="167"/>
      <c r="AU1917" s="618"/>
      <c r="AW1917" s="230"/>
      <c r="BB1917" s="619"/>
      <c r="BC1917" s="619"/>
    </row>
    <row r="1918" spans="8:55" s="616" customFormat="1">
      <c r="H1918" s="230"/>
      <c r="J1918" s="617"/>
      <c r="L1918" s="617"/>
      <c r="Q1918" s="617"/>
      <c r="R1918" s="615"/>
      <c r="AA1918" s="618"/>
      <c r="AB1918" s="167"/>
      <c r="AD1918" s="618"/>
      <c r="AE1918" s="167"/>
      <c r="AU1918" s="618"/>
      <c r="AW1918" s="230"/>
      <c r="BB1918" s="619"/>
      <c r="BC1918" s="619"/>
    </row>
    <row r="1919" spans="8:55" s="616" customFormat="1">
      <c r="H1919" s="230"/>
      <c r="J1919" s="617"/>
      <c r="L1919" s="617"/>
      <c r="Q1919" s="617"/>
      <c r="R1919" s="615"/>
      <c r="AA1919" s="618"/>
      <c r="AB1919" s="167"/>
      <c r="AD1919" s="618"/>
      <c r="AE1919" s="167"/>
      <c r="AU1919" s="618"/>
      <c r="AW1919" s="230"/>
      <c r="BB1919" s="619"/>
      <c r="BC1919" s="619"/>
    </row>
    <row r="1920" spans="8:55" s="616" customFormat="1">
      <c r="H1920" s="230"/>
      <c r="J1920" s="617"/>
      <c r="L1920" s="617"/>
      <c r="Q1920" s="617"/>
      <c r="R1920" s="615"/>
      <c r="AA1920" s="618"/>
      <c r="AB1920" s="167"/>
      <c r="AD1920" s="618"/>
      <c r="AE1920" s="167"/>
      <c r="AU1920" s="618"/>
      <c r="AW1920" s="230"/>
      <c r="BB1920" s="619"/>
      <c r="BC1920" s="619"/>
    </row>
    <row r="1921" spans="8:55" s="616" customFormat="1">
      <c r="H1921" s="230"/>
      <c r="J1921" s="617"/>
      <c r="L1921" s="617"/>
      <c r="Q1921" s="617"/>
      <c r="R1921" s="615"/>
      <c r="AA1921" s="618"/>
      <c r="AB1921" s="167"/>
      <c r="AD1921" s="618"/>
      <c r="AE1921" s="167"/>
      <c r="AU1921" s="618"/>
      <c r="AW1921" s="230"/>
      <c r="BB1921" s="619"/>
      <c r="BC1921" s="619"/>
    </row>
    <row r="1922" spans="8:55" s="616" customFormat="1">
      <c r="H1922" s="230"/>
      <c r="J1922" s="617"/>
      <c r="L1922" s="617"/>
      <c r="Q1922" s="617"/>
      <c r="R1922" s="615"/>
      <c r="AA1922" s="618"/>
      <c r="AB1922" s="167"/>
      <c r="AD1922" s="618"/>
      <c r="AE1922" s="167"/>
      <c r="AU1922" s="618"/>
      <c r="AW1922" s="230"/>
      <c r="BB1922" s="619"/>
      <c r="BC1922" s="619"/>
    </row>
    <row r="1923" spans="8:55" s="616" customFormat="1">
      <c r="H1923" s="230"/>
      <c r="J1923" s="617"/>
      <c r="L1923" s="617"/>
      <c r="Q1923" s="617"/>
      <c r="R1923" s="615"/>
      <c r="AA1923" s="618"/>
      <c r="AB1923" s="167"/>
      <c r="AD1923" s="618"/>
      <c r="AE1923" s="167"/>
      <c r="AU1923" s="618"/>
      <c r="AW1923" s="230"/>
      <c r="BB1923" s="619"/>
      <c r="BC1923" s="619"/>
    </row>
    <row r="1924" spans="8:55" s="616" customFormat="1">
      <c r="H1924" s="230"/>
      <c r="J1924" s="617"/>
      <c r="L1924" s="617"/>
      <c r="Q1924" s="617"/>
      <c r="R1924" s="615"/>
      <c r="AA1924" s="618"/>
      <c r="AB1924" s="167"/>
      <c r="AD1924" s="618"/>
      <c r="AE1924" s="167"/>
      <c r="AU1924" s="618"/>
      <c r="AW1924" s="230"/>
      <c r="BB1924" s="619"/>
      <c r="BC1924" s="619"/>
    </row>
    <row r="1925" spans="8:55" s="616" customFormat="1">
      <c r="H1925" s="230"/>
      <c r="J1925" s="617"/>
      <c r="L1925" s="617"/>
      <c r="Q1925" s="617"/>
      <c r="R1925" s="615"/>
      <c r="AA1925" s="618"/>
      <c r="AB1925" s="167"/>
      <c r="AD1925" s="618"/>
      <c r="AE1925" s="167"/>
      <c r="AU1925" s="618"/>
      <c r="AW1925" s="230"/>
      <c r="BB1925" s="619"/>
      <c r="BC1925" s="619"/>
    </row>
    <row r="1926" spans="8:55" s="616" customFormat="1">
      <c r="H1926" s="230"/>
      <c r="J1926" s="617"/>
      <c r="L1926" s="617"/>
      <c r="Q1926" s="617"/>
      <c r="R1926" s="615"/>
      <c r="AA1926" s="618"/>
      <c r="AB1926" s="167"/>
      <c r="AD1926" s="618"/>
      <c r="AE1926" s="167"/>
      <c r="AU1926" s="618"/>
      <c r="AW1926" s="230"/>
      <c r="BB1926" s="619"/>
      <c r="BC1926" s="619"/>
    </row>
    <row r="1927" spans="8:55" s="616" customFormat="1">
      <c r="H1927" s="230"/>
      <c r="J1927" s="617"/>
      <c r="L1927" s="617"/>
      <c r="Q1927" s="617"/>
      <c r="R1927" s="615"/>
      <c r="AA1927" s="618"/>
      <c r="AB1927" s="167"/>
      <c r="AD1927" s="618"/>
      <c r="AE1927" s="167"/>
      <c r="AU1927" s="618"/>
      <c r="AW1927" s="230"/>
      <c r="BB1927" s="619"/>
      <c r="BC1927" s="619"/>
    </row>
    <row r="1928" spans="8:55" s="616" customFormat="1">
      <c r="H1928" s="230"/>
      <c r="J1928" s="617"/>
      <c r="L1928" s="617"/>
      <c r="Q1928" s="617"/>
      <c r="R1928" s="615"/>
      <c r="AA1928" s="618"/>
      <c r="AB1928" s="167"/>
      <c r="AD1928" s="618"/>
      <c r="AE1928" s="167"/>
      <c r="AU1928" s="618"/>
      <c r="AW1928" s="230"/>
      <c r="BB1928" s="619"/>
      <c r="BC1928" s="619"/>
    </row>
    <row r="1929" spans="8:55" s="616" customFormat="1">
      <c r="H1929" s="230"/>
      <c r="J1929" s="617"/>
      <c r="L1929" s="617"/>
      <c r="Q1929" s="617"/>
      <c r="R1929" s="615"/>
      <c r="AA1929" s="618"/>
      <c r="AB1929" s="167"/>
      <c r="AD1929" s="618"/>
      <c r="AE1929" s="167"/>
      <c r="AU1929" s="618"/>
      <c r="AW1929" s="230"/>
      <c r="BB1929" s="619"/>
      <c r="BC1929" s="619"/>
    </row>
    <row r="1930" spans="8:55" s="616" customFormat="1">
      <c r="H1930" s="230"/>
      <c r="J1930" s="617"/>
      <c r="L1930" s="617"/>
      <c r="Q1930" s="617"/>
      <c r="R1930" s="615"/>
      <c r="AA1930" s="618"/>
      <c r="AB1930" s="167"/>
      <c r="AD1930" s="618"/>
      <c r="AE1930" s="167"/>
      <c r="AU1930" s="618"/>
      <c r="AW1930" s="230"/>
      <c r="BB1930" s="619"/>
      <c r="BC1930" s="619"/>
    </row>
    <row r="1931" spans="8:55" s="616" customFormat="1">
      <c r="H1931" s="230"/>
      <c r="J1931" s="617"/>
      <c r="L1931" s="617"/>
      <c r="Q1931" s="617"/>
      <c r="R1931" s="615"/>
      <c r="AA1931" s="618"/>
      <c r="AB1931" s="167"/>
      <c r="AD1931" s="618"/>
      <c r="AE1931" s="167"/>
      <c r="AU1931" s="618"/>
      <c r="AW1931" s="230"/>
      <c r="BB1931" s="619"/>
      <c r="BC1931" s="619"/>
    </row>
    <row r="1932" spans="8:55" s="616" customFormat="1">
      <c r="H1932" s="230"/>
      <c r="J1932" s="617"/>
      <c r="L1932" s="617"/>
      <c r="Q1932" s="617"/>
      <c r="R1932" s="615"/>
      <c r="AA1932" s="618"/>
      <c r="AB1932" s="167"/>
      <c r="AD1932" s="618"/>
      <c r="AE1932" s="167"/>
      <c r="AU1932" s="618"/>
      <c r="AW1932" s="230"/>
      <c r="BB1932" s="619"/>
      <c r="BC1932" s="619"/>
    </row>
    <row r="1933" spans="8:55" s="616" customFormat="1">
      <c r="H1933" s="230"/>
      <c r="J1933" s="617"/>
      <c r="L1933" s="617"/>
      <c r="Q1933" s="617"/>
      <c r="R1933" s="615"/>
      <c r="AA1933" s="618"/>
      <c r="AB1933" s="167"/>
      <c r="AD1933" s="618"/>
      <c r="AE1933" s="167"/>
      <c r="AU1933" s="618"/>
      <c r="AW1933" s="230"/>
      <c r="BB1933" s="619"/>
      <c r="BC1933" s="619"/>
    </row>
    <row r="1934" spans="8:55" s="616" customFormat="1">
      <c r="H1934" s="230"/>
      <c r="J1934" s="617"/>
      <c r="L1934" s="617"/>
      <c r="Q1934" s="617"/>
      <c r="R1934" s="615"/>
      <c r="AA1934" s="618"/>
      <c r="AB1934" s="167"/>
      <c r="AD1934" s="618"/>
      <c r="AE1934" s="167"/>
      <c r="AU1934" s="618"/>
      <c r="AW1934" s="230"/>
      <c r="BB1934" s="619"/>
      <c r="BC1934" s="619"/>
    </row>
    <row r="1935" spans="8:55" s="616" customFormat="1">
      <c r="H1935" s="230"/>
      <c r="J1935" s="617"/>
      <c r="L1935" s="617"/>
      <c r="Q1935" s="617"/>
      <c r="R1935" s="615"/>
      <c r="AA1935" s="618"/>
      <c r="AB1935" s="167"/>
      <c r="AD1935" s="618"/>
      <c r="AE1935" s="167"/>
      <c r="AU1935" s="618"/>
      <c r="AW1935" s="230"/>
      <c r="BB1935" s="619"/>
      <c r="BC1935" s="619"/>
    </row>
    <row r="1936" spans="8:55" s="616" customFormat="1">
      <c r="H1936" s="230"/>
      <c r="J1936" s="617"/>
      <c r="L1936" s="617"/>
      <c r="Q1936" s="617"/>
      <c r="R1936" s="615"/>
      <c r="AA1936" s="618"/>
      <c r="AB1936" s="167"/>
      <c r="AD1936" s="618"/>
      <c r="AE1936" s="167"/>
      <c r="AU1936" s="618"/>
      <c r="AW1936" s="230"/>
      <c r="BB1936" s="619"/>
      <c r="BC1936" s="619"/>
    </row>
    <row r="1937" spans="8:55" s="616" customFormat="1">
      <c r="H1937" s="230"/>
      <c r="J1937" s="617"/>
      <c r="L1937" s="617"/>
      <c r="Q1937" s="617"/>
      <c r="R1937" s="615"/>
      <c r="AA1937" s="618"/>
      <c r="AB1937" s="167"/>
      <c r="AD1937" s="618"/>
      <c r="AE1937" s="167"/>
      <c r="AU1937" s="618"/>
      <c r="AW1937" s="230"/>
      <c r="BB1937" s="619"/>
      <c r="BC1937" s="619"/>
    </row>
    <row r="1938" spans="8:55" s="616" customFormat="1">
      <c r="H1938" s="230"/>
      <c r="J1938" s="617"/>
      <c r="L1938" s="617"/>
      <c r="Q1938" s="617"/>
      <c r="R1938" s="615"/>
      <c r="AA1938" s="618"/>
      <c r="AB1938" s="167"/>
      <c r="AD1938" s="618"/>
      <c r="AE1938" s="167"/>
      <c r="AU1938" s="618"/>
      <c r="AW1938" s="230"/>
      <c r="BB1938" s="619"/>
      <c r="BC1938" s="619"/>
    </row>
    <row r="1939" spans="8:55" s="616" customFormat="1">
      <c r="H1939" s="230"/>
      <c r="J1939" s="617"/>
      <c r="L1939" s="617"/>
      <c r="Q1939" s="617"/>
      <c r="R1939" s="615"/>
      <c r="AA1939" s="618"/>
      <c r="AB1939" s="167"/>
      <c r="AD1939" s="618"/>
      <c r="AE1939" s="167"/>
      <c r="AU1939" s="618"/>
      <c r="AW1939" s="230"/>
      <c r="BB1939" s="619"/>
      <c r="BC1939" s="619"/>
    </row>
    <row r="1940" spans="8:55" s="616" customFormat="1">
      <c r="H1940" s="230"/>
      <c r="J1940" s="617"/>
      <c r="L1940" s="617"/>
      <c r="Q1940" s="617"/>
      <c r="R1940" s="615"/>
      <c r="AA1940" s="618"/>
      <c r="AB1940" s="167"/>
      <c r="AD1940" s="618"/>
      <c r="AE1940" s="167"/>
      <c r="AU1940" s="618"/>
      <c r="AW1940" s="230"/>
      <c r="BB1940" s="619"/>
      <c r="BC1940" s="619"/>
    </row>
    <row r="1941" spans="8:55" s="616" customFormat="1">
      <c r="H1941" s="230"/>
      <c r="J1941" s="617"/>
      <c r="L1941" s="617"/>
      <c r="Q1941" s="617"/>
      <c r="R1941" s="615"/>
      <c r="AA1941" s="618"/>
      <c r="AB1941" s="167"/>
      <c r="AD1941" s="618"/>
      <c r="AE1941" s="167"/>
      <c r="AU1941" s="618"/>
      <c r="AW1941" s="230"/>
      <c r="BB1941" s="619"/>
      <c r="BC1941" s="619"/>
    </row>
    <row r="1942" spans="8:55" s="616" customFormat="1">
      <c r="H1942" s="230"/>
      <c r="J1942" s="617"/>
      <c r="L1942" s="617"/>
      <c r="Q1942" s="617"/>
      <c r="R1942" s="615"/>
      <c r="AA1942" s="618"/>
      <c r="AB1942" s="167"/>
      <c r="AD1942" s="618"/>
      <c r="AE1942" s="167"/>
      <c r="AU1942" s="618"/>
      <c r="AW1942" s="230"/>
      <c r="BB1942" s="619"/>
      <c r="BC1942" s="619"/>
    </row>
    <row r="1943" spans="8:55" s="616" customFormat="1">
      <c r="H1943" s="230"/>
      <c r="J1943" s="617"/>
      <c r="L1943" s="617"/>
      <c r="Q1943" s="617"/>
      <c r="R1943" s="615"/>
      <c r="AA1943" s="618"/>
      <c r="AB1943" s="167"/>
      <c r="AD1943" s="618"/>
      <c r="AE1943" s="167"/>
      <c r="AU1943" s="618"/>
      <c r="AW1943" s="230"/>
      <c r="BB1943" s="619"/>
      <c r="BC1943" s="619"/>
    </row>
    <row r="1944" spans="8:55" s="616" customFormat="1">
      <c r="H1944" s="230"/>
      <c r="J1944" s="617"/>
      <c r="L1944" s="617"/>
      <c r="Q1944" s="617"/>
      <c r="R1944" s="615"/>
      <c r="AA1944" s="618"/>
      <c r="AB1944" s="167"/>
      <c r="AD1944" s="618"/>
      <c r="AE1944" s="167"/>
      <c r="AU1944" s="618"/>
      <c r="AW1944" s="230"/>
      <c r="BB1944" s="619"/>
      <c r="BC1944" s="619"/>
    </row>
    <row r="1945" spans="8:55" s="616" customFormat="1">
      <c r="H1945" s="230"/>
      <c r="J1945" s="617"/>
      <c r="L1945" s="617"/>
      <c r="Q1945" s="617"/>
      <c r="R1945" s="615"/>
      <c r="AA1945" s="618"/>
      <c r="AB1945" s="167"/>
      <c r="AD1945" s="618"/>
      <c r="AE1945" s="167"/>
      <c r="AU1945" s="618"/>
      <c r="AW1945" s="230"/>
      <c r="BB1945" s="619"/>
      <c r="BC1945" s="619"/>
    </row>
    <row r="1946" spans="8:55" s="616" customFormat="1">
      <c r="H1946" s="230"/>
      <c r="J1946" s="617"/>
      <c r="L1946" s="617"/>
      <c r="Q1946" s="617"/>
      <c r="R1946" s="615"/>
      <c r="AA1946" s="618"/>
      <c r="AB1946" s="167"/>
      <c r="AD1946" s="618"/>
      <c r="AE1946" s="167"/>
      <c r="AU1946" s="618"/>
      <c r="AW1946" s="230"/>
      <c r="BB1946" s="619"/>
      <c r="BC1946" s="619"/>
    </row>
    <row r="1947" spans="8:55" s="616" customFormat="1">
      <c r="H1947" s="230"/>
      <c r="J1947" s="617"/>
      <c r="L1947" s="617"/>
      <c r="Q1947" s="617"/>
      <c r="R1947" s="615"/>
      <c r="AA1947" s="618"/>
      <c r="AB1947" s="167"/>
      <c r="AD1947" s="618"/>
      <c r="AE1947" s="167"/>
      <c r="AU1947" s="618"/>
      <c r="AW1947" s="230"/>
      <c r="BB1947" s="619"/>
      <c r="BC1947" s="619"/>
    </row>
    <row r="1948" spans="8:55" s="616" customFormat="1">
      <c r="H1948" s="230"/>
      <c r="J1948" s="617"/>
      <c r="L1948" s="617"/>
      <c r="Q1948" s="617"/>
      <c r="R1948" s="615"/>
      <c r="AA1948" s="618"/>
      <c r="AB1948" s="167"/>
      <c r="AD1948" s="618"/>
      <c r="AE1948" s="167"/>
      <c r="AU1948" s="618"/>
      <c r="AW1948" s="230"/>
      <c r="BB1948" s="619"/>
      <c r="BC1948" s="619"/>
    </row>
    <row r="1949" spans="8:55" s="616" customFormat="1">
      <c r="H1949" s="230"/>
      <c r="J1949" s="617"/>
      <c r="L1949" s="617"/>
      <c r="Q1949" s="617"/>
      <c r="R1949" s="615"/>
      <c r="AA1949" s="618"/>
      <c r="AB1949" s="167"/>
      <c r="AD1949" s="618"/>
      <c r="AE1949" s="167"/>
      <c r="AU1949" s="618"/>
      <c r="AW1949" s="230"/>
      <c r="BB1949" s="619"/>
      <c r="BC1949" s="619"/>
    </row>
    <row r="1950" spans="8:55" s="616" customFormat="1">
      <c r="H1950" s="230"/>
      <c r="J1950" s="617"/>
      <c r="L1950" s="617"/>
      <c r="Q1950" s="617"/>
      <c r="R1950" s="615"/>
      <c r="AA1950" s="618"/>
      <c r="AB1950" s="167"/>
      <c r="AD1950" s="618"/>
      <c r="AE1950" s="167"/>
      <c r="AU1950" s="618"/>
      <c r="AW1950" s="230"/>
      <c r="BB1950" s="619"/>
      <c r="BC1950" s="619"/>
    </row>
    <row r="1951" spans="8:55" s="616" customFormat="1">
      <c r="H1951" s="230"/>
      <c r="J1951" s="617"/>
      <c r="L1951" s="617"/>
      <c r="Q1951" s="617"/>
      <c r="R1951" s="615"/>
      <c r="AA1951" s="618"/>
      <c r="AB1951" s="167"/>
      <c r="AD1951" s="618"/>
      <c r="AE1951" s="167"/>
      <c r="AU1951" s="618"/>
      <c r="AW1951" s="230"/>
      <c r="BB1951" s="619"/>
      <c r="BC1951" s="619"/>
    </row>
    <row r="1952" spans="8:55" s="616" customFormat="1">
      <c r="H1952" s="230"/>
      <c r="J1952" s="617"/>
      <c r="L1952" s="617"/>
      <c r="Q1952" s="617"/>
      <c r="R1952" s="615"/>
      <c r="AA1952" s="618"/>
      <c r="AB1952" s="167"/>
      <c r="AD1952" s="618"/>
      <c r="AE1952" s="167"/>
      <c r="AU1952" s="618"/>
      <c r="AW1952" s="230"/>
      <c r="BB1952" s="619"/>
      <c r="BC1952" s="619"/>
    </row>
    <row r="1953" spans="8:55" s="616" customFormat="1">
      <c r="H1953" s="230"/>
      <c r="J1953" s="617"/>
      <c r="L1953" s="617"/>
      <c r="Q1953" s="617"/>
      <c r="R1953" s="615"/>
      <c r="AA1953" s="618"/>
      <c r="AB1953" s="167"/>
      <c r="AD1953" s="618"/>
      <c r="AE1953" s="167"/>
      <c r="AU1953" s="618"/>
      <c r="AW1953" s="230"/>
      <c r="BB1953" s="619"/>
      <c r="BC1953" s="619"/>
    </row>
    <row r="1954" spans="8:55" s="616" customFormat="1">
      <c r="H1954" s="230"/>
      <c r="J1954" s="617"/>
      <c r="L1954" s="617"/>
      <c r="Q1954" s="617"/>
      <c r="R1954" s="615"/>
      <c r="AA1954" s="618"/>
      <c r="AB1954" s="167"/>
      <c r="AD1954" s="618"/>
      <c r="AE1954" s="167"/>
      <c r="AU1954" s="618"/>
      <c r="AW1954" s="230"/>
      <c r="BB1954" s="619"/>
      <c r="BC1954" s="619"/>
    </row>
    <row r="1955" spans="8:55" s="616" customFormat="1">
      <c r="H1955" s="230"/>
      <c r="J1955" s="617"/>
      <c r="L1955" s="617"/>
      <c r="Q1955" s="617"/>
      <c r="R1955" s="615"/>
      <c r="AA1955" s="618"/>
      <c r="AB1955" s="167"/>
      <c r="AD1955" s="618"/>
      <c r="AE1955" s="167"/>
      <c r="AU1955" s="618"/>
      <c r="AW1955" s="230"/>
      <c r="BB1955" s="619"/>
      <c r="BC1955" s="619"/>
    </row>
    <row r="1956" spans="8:55" s="616" customFormat="1">
      <c r="H1956" s="230"/>
      <c r="J1956" s="617"/>
      <c r="L1956" s="617"/>
      <c r="Q1956" s="617"/>
      <c r="R1956" s="615"/>
      <c r="AA1956" s="618"/>
      <c r="AB1956" s="167"/>
      <c r="AD1956" s="618"/>
      <c r="AE1956" s="167"/>
      <c r="AU1956" s="618"/>
      <c r="AW1956" s="230"/>
      <c r="BB1956" s="619"/>
      <c r="BC1956" s="619"/>
    </row>
    <row r="1957" spans="8:55" s="616" customFormat="1">
      <c r="H1957" s="230"/>
      <c r="J1957" s="617"/>
      <c r="L1957" s="617"/>
      <c r="Q1957" s="617"/>
      <c r="R1957" s="615"/>
      <c r="AA1957" s="618"/>
      <c r="AB1957" s="167"/>
      <c r="AD1957" s="618"/>
      <c r="AE1957" s="167"/>
      <c r="AU1957" s="618"/>
      <c r="AW1957" s="230"/>
      <c r="BB1957" s="619"/>
      <c r="BC1957" s="619"/>
    </row>
    <row r="1958" spans="8:55" s="616" customFormat="1">
      <c r="H1958" s="230"/>
      <c r="J1958" s="617"/>
      <c r="L1958" s="617"/>
      <c r="Q1958" s="617"/>
      <c r="R1958" s="615"/>
      <c r="AA1958" s="618"/>
      <c r="AB1958" s="167"/>
      <c r="AD1958" s="618"/>
      <c r="AE1958" s="167"/>
      <c r="AU1958" s="618"/>
      <c r="AW1958" s="230"/>
      <c r="BB1958" s="619"/>
      <c r="BC1958" s="619"/>
    </row>
    <row r="1959" spans="8:55" s="616" customFormat="1">
      <c r="H1959" s="230"/>
      <c r="J1959" s="617"/>
      <c r="L1959" s="617"/>
      <c r="Q1959" s="617"/>
      <c r="R1959" s="615"/>
      <c r="AA1959" s="618"/>
      <c r="AB1959" s="167"/>
      <c r="AD1959" s="618"/>
      <c r="AE1959" s="167"/>
      <c r="AU1959" s="618"/>
      <c r="AW1959" s="230"/>
      <c r="BB1959" s="619"/>
      <c r="BC1959" s="619"/>
    </row>
    <row r="1960" spans="8:55" s="616" customFormat="1">
      <c r="H1960" s="230"/>
      <c r="J1960" s="617"/>
      <c r="L1960" s="617"/>
      <c r="Q1960" s="617"/>
      <c r="R1960" s="615"/>
      <c r="AA1960" s="618"/>
      <c r="AB1960" s="167"/>
      <c r="AD1960" s="618"/>
      <c r="AE1960" s="167"/>
      <c r="AU1960" s="618"/>
      <c r="AW1960" s="230"/>
      <c r="BB1960" s="619"/>
      <c r="BC1960" s="619"/>
    </row>
    <row r="1961" spans="8:55" s="616" customFormat="1">
      <c r="H1961" s="230"/>
      <c r="J1961" s="617"/>
      <c r="L1961" s="617"/>
      <c r="Q1961" s="617"/>
      <c r="R1961" s="615"/>
      <c r="AA1961" s="618"/>
      <c r="AB1961" s="167"/>
      <c r="AD1961" s="618"/>
      <c r="AE1961" s="167"/>
      <c r="AU1961" s="618"/>
      <c r="AW1961" s="230"/>
      <c r="BB1961" s="619"/>
      <c r="BC1961" s="619"/>
    </row>
    <row r="1962" spans="8:55" s="616" customFormat="1">
      <c r="H1962" s="230"/>
      <c r="J1962" s="617"/>
      <c r="L1962" s="617"/>
      <c r="Q1962" s="617"/>
      <c r="R1962" s="615"/>
      <c r="AA1962" s="618"/>
      <c r="AB1962" s="167"/>
      <c r="AD1962" s="618"/>
      <c r="AE1962" s="167"/>
      <c r="AU1962" s="618"/>
      <c r="AW1962" s="230"/>
      <c r="BB1962" s="619"/>
      <c r="BC1962" s="619"/>
    </row>
    <row r="1963" spans="8:55" s="616" customFormat="1">
      <c r="H1963" s="230"/>
      <c r="J1963" s="617"/>
      <c r="L1963" s="617"/>
      <c r="Q1963" s="617"/>
      <c r="R1963" s="615"/>
      <c r="AA1963" s="618"/>
      <c r="AB1963" s="167"/>
      <c r="AD1963" s="618"/>
      <c r="AE1963" s="167"/>
      <c r="AU1963" s="618"/>
      <c r="AW1963" s="230"/>
      <c r="BB1963" s="619"/>
      <c r="BC1963" s="619"/>
    </row>
    <row r="1964" spans="8:55" s="616" customFormat="1">
      <c r="H1964" s="230"/>
      <c r="J1964" s="617"/>
      <c r="L1964" s="617"/>
      <c r="Q1964" s="617"/>
      <c r="R1964" s="615"/>
      <c r="AA1964" s="618"/>
      <c r="AB1964" s="167"/>
      <c r="AD1964" s="618"/>
      <c r="AE1964" s="167"/>
      <c r="AU1964" s="618"/>
      <c r="AW1964" s="230"/>
      <c r="BB1964" s="619"/>
      <c r="BC1964" s="619"/>
    </row>
    <row r="1965" spans="8:55" s="616" customFormat="1">
      <c r="H1965" s="230"/>
      <c r="J1965" s="617"/>
      <c r="L1965" s="617"/>
      <c r="Q1965" s="617"/>
      <c r="R1965" s="615"/>
      <c r="AA1965" s="618"/>
      <c r="AB1965" s="167"/>
      <c r="AD1965" s="618"/>
      <c r="AE1965" s="167"/>
      <c r="AU1965" s="618"/>
      <c r="AW1965" s="230"/>
      <c r="BB1965" s="619"/>
      <c r="BC1965" s="619"/>
    </row>
    <row r="1966" spans="8:55" s="616" customFormat="1">
      <c r="H1966" s="230"/>
      <c r="J1966" s="617"/>
      <c r="L1966" s="617"/>
      <c r="Q1966" s="617"/>
      <c r="R1966" s="615"/>
      <c r="AA1966" s="618"/>
      <c r="AB1966" s="167"/>
      <c r="AD1966" s="618"/>
      <c r="AE1966" s="167"/>
      <c r="AU1966" s="618"/>
      <c r="AW1966" s="230"/>
      <c r="BB1966" s="619"/>
      <c r="BC1966" s="619"/>
    </row>
    <row r="1967" spans="8:55" s="616" customFormat="1">
      <c r="H1967" s="230"/>
      <c r="J1967" s="617"/>
      <c r="L1967" s="617"/>
      <c r="Q1967" s="617"/>
      <c r="R1967" s="615"/>
      <c r="AA1967" s="618"/>
      <c r="AB1967" s="167"/>
      <c r="AD1967" s="618"/>
      <c r="AE1967" s="167"/>
      <c r="AU1967" s="618"/>
      <c r="AW1967" s="230"/>
      <c r="BB1967" s="619"/>
      <c r="BC1967" s="619"/>
    </row>
    <row r="1968" spans="8:55" s="616" customFormat="1">
      <c r="H1968" s="230"/>
      <c r="J1968" s="617"/>
      <c r="L1968" s="617"/>
      <c r="Q1968" s="617"/>
      <c r="R1968" s="615"/>
      <c r="AA1968" s="618"/>
      <c r="AB1968" s="167"/>
      <c r="AD1968" s="618"/>
      <c r="AE1968" s="167"/>
      <c r="AU1968" s="618"/>
      <c r="AW1968" s="230"/>
      <c r="BB1968" s="619"/>
      <c r="BC1968" s="619"/>
    </row>
    <row r="1969" spans="8:55" s="616" customFormat="1">
      <c r="H1969" s="230"/>
      <c r="J1969" s="617"/>
      <c r="L1969" s="617"/>
      <c r="Q1969" s="617"/>
      <c r="R1969" s="615"/>
      <c r="AA1969" s="618"/>
      <c r="AB1969" s="167"/>
      <c r="AD1969" s="618"/>
      <c r="AE1969" s="167"/>
      <c r="AU1969" s="618"/>
      <c r="AW1969" s="230"/>
      <c r="BB1969" s="619"/>
      <c r="BC1969" s="619"/>
    </row>
    <row r="1970" spans="8:55" s="616" customFormat="1">
      <c r="H1970" s="230"/>
      <c r="J1970" s="617"/>
      <c r="L1970" s="617"/>
      <c r="Q1970" s="617"/>
      <c r="R1970" s="615"/>
      <c r="AA1970" s="618"/>
      <c r="AB1970" s="167"/>
      <c r="AD1970" s="618"/>
      <c r="AE1970" s="167"/>
      <c r="AU1970" s="618"/>
      <c r="AW1970" s="230"/>
      <c r="BB1970" s="619"/>
      <c r="BC1970" s="619"/>
    </row>
    <row r="1971" spans="8:55" s="616" customFormat="1">
      <c r="H1971" s="230"/>
      <c r="J1971" s="617"/>
      <c r="L1971" s="617"/>
      <c r="Q1971" s="617"/>
      <c r="R1971" s="615"/>
      <c r="AA1971" s="618"/>
      <c r="AB1971" s="167"/>
      <c r="AD1971" s="618"/>
      <c r="AE1971" s="167"/>
      <c r="AU1971" s="618"/>
      <c r="AW1971" s="230"/>
      <c r="BB1971" s="619"/>
      <c r="BC1971" s="619"/>
    </row>
    <row r="1972" spans="8:55" s="616" customFormat="1">
      <c r="H1972" s="230"/>
      <c r="J1972" s="617"/>
      <c r="L1972" s="617"/>
      <c r="Q1972" s="617"/>
      <c r="R1972" s="615"/>
      <c r="AA1972" s="618"/>
      <c r="AB1972" s="167"/>
      <c r="AD1972" s="618"/>
      <c r="AE1972" s="167"/>
      <c r="AU1972" s="618"/>
      <c r="AW1972" s="230"/>
      <c r="BB1972" s="619"/>
      <c r="BC1972" s="619"/>
    </row>
    <row r="1973" spans="8:55" s="616" customFormat="1">
      <c r="H1973" s="230"/>
      <c r="J1973" s="617"/>
      <c r="L1973" s="617"/>
      <c r="Q1973" s="617"/>
      <c r="R1973" s="615"/>
      <c r="AA1973" s="618"/>
      <c r="AB1973" s="167"/>
      <c r="AD1973" s="618"/>
      <c r="AE1973" s="167"/>
      <c r="AU1973" s="618"/>
      <c r="AW1973" s="230"/>
      <c r="BB1973" s="619"/>
      <c r="BC1973" s="619"/>
    </row>
    <row r="1974" spans="8:55" s="616" customFormat="1">
      <c r="H1974" s="230"/>
      <c r="J1974" s="617"/>
      <c r="L1974" s="617"/>
      <c r="Q1974" s="617"/>
      <c r="R1974" s="615"/>
      <c r="AA1974" s="618"/>
      <c r="AB1974" s="167"/>
      <c r="AD1974" s="618"/>
      <c r="AE1974" s="167"/>
      <c r="AU1974" s="618"/>
      <c r="AW1974" s="230"/>
      <c r="BB1974" s="619"/>
      <c r="BC1974" s="619"/>
    </row>
    <row r="1975" spans="8:55" s="616" customFormat="1">
      <c r="H1975" s="230"/>
      <c r="J1975" s="617"/>
      <c r="L1975" s="617"/>
      <c r="Q1975" s="617"/>
      <c r="R1975" s="615"/>
      <c r="AA1975" s="618"/>
      <c r="AB1975" s="167"/>
      <c r="AD1975" s="618"/>
      <c r="AE1975" s="167"/>
      <c r="AU1975" s="618"/>
      <c r="AW1975" s="230"/>
      <c r="BB1975" s="619"/>
      <c r="BC1975" s="619"/>
    </row>
    <row r="1976" spans="8:55" s="616" customFormat="1">
      <c r="H1976" s="230"/>
      <c r="J1976" s="617"/>
      <c r="L1976" s="617"/>
      <c r="Q1976" s="617"/>
      <c r="R1976" s="615"/>
      <c r="AA1976" s="618"/>
      <c r="AB1976" s="167"/>
      <c r="AD1976" s="618"/>
      <c r="AE1976" s="167"/>
      <c r="AU1976" s="618"/>
      <c r="AW1976" s="230"/>
      <c r="BB1976" s="619"/>
      <c r="BC1976" s="619"/>
    </row>
    <row r="1977" spans="8:55" s="616" customFormat="1">
      <c r="H1977" s="230"/>
      <c r="J1977" s="617"/>
      <c r="L1977" s="617"/>
      <c r="Q1977" s="617"/>
      <c r="R1977" s="615"/>
      <c r="AA1977" s="618"/>
      <c r="AB1977" s="167"/>
      <c r="AD1977" s="618"/>
      <c r="AE1977" s="167"/>
      <c r="AU1977" s="618"/>
      <c r="AW1977" s="230"/>
      <c r="BB1977" s="619"/>
      <c r="BC1977" s="619"/>
    </row>
    <row r="1978" spans="8:55" s="616" customFormat="1">
      <c r="H1978" s="230"/>
      <c r="J1978" s="617"/>
      <c r="L1978" s="617"/>
      <c r="Q1978" s="617"/>
      <c r="R1978" s="615"/>
      <c r="AA1978" s="618"/>
      <c r="AB1978" s="167"/>
      <c r="AD1978" s="618"/>
      <c r="AE1978" s="167"/>
      <c r="AU1978" s="618"/>
      <c r="AW1978" s="230"/>
      <c r="BB1978" s="619"/>
      <c r="BC1978" s="619"/>
    </row>
    <row r="1979" spans="8:55" s="616" customFormat="1">
      <c r="H1979" s="230"/>
      <c r="J1979" s="617"/>
      <c r="L1979" s="617"/>
      <c r="Q1979" s="617"/>
      <c r="R1979" s="615"/>
      <c r="AA1979" s="618"/>
      <c r="AB1979" s="167"/>
      <c r="AD1979" s="618"/>
      <c r="AE1979" s="167"/>
      <c r="AU1979" s="618"/>
      <c r="AW1979" s="230"/>
      <c r="BB1979" s="619"/>
      <c r="BC1979" s="619"/>
    </row>
    <row r="1980" spans="8:55" s="616" customFormat="1">
      <c r="H1980" s="230"/>
      <c r="J1980" s="617"/>
      <c r="L1980" s="617"/>
      <c r="Q1980" s="617"/>
      <c r="R1980" s="615"/>
      <c r="AA1980" s="618"/>
      <c r="AB1980" s="167"/>
      <c r="AD1980" s="618"/>
      <c r="AE1980" s="167"/>
      <c r="AU1980" s="618"/>
      <c r="AW1980" s="230"/>
      <c r="BB1980" s="619"/>
      <c r="BC1980" s="619"/>
    </row>
    <row r="1981" spans="8:55" s="616" customFormat="1">
      <c r="H1981" s="230"/>
      <c r="J1981" s="617"/>
      <c r="L1981" s="617"/>
      <c r="Q1981" s="617"/>
      <c r="R1981" s="615"/>
      <c r="AA1981" s="618"/>
      <c r="AB1981" s="167"/>
      <c r="AD1981" s="618"/>
      <c r="AE1981" s="167"/>
      <c r="AU1981" s="618"/>
      <c r="AW1981" s="230"/>
      <c r="BB1981" s="619"/>
      <c r="BC1981" s="619"/>
    </row>
    <row r="1982" spans="8:55" s="616" customFormat="1">
      <c r="H1982" s="230"/>
      <c r="J1982" s="617"/>
      <c r="L1982" s="617"/>
      <c r="Q1982" s="617"/>
      <c r="R1982" s="615"/>
      <c r="AA1982" s="618"/>
      <c r="AB1982" s="167"/>
      <c r="AD1982" s="618"/>
      <c r="AE1982" s="167"/>
      <c r="AU1982" s="618"/>
      <c r="AW1982" s="230"/>
      <c r="BB1982" s="619"/>
      <c r="BC1982" s="619"/>
    </row>
    <row r="1983" spans="8:55" s="616" customFormat="1">
      <c r="H1983" s="230"/>
      <c r="J1983" s="617"/>
      <c r="L1983" s="617"/>
      <c r="Q1983" s="617"/>
      <c r="R1983" s="615"/>
      <c r="AA1983" s="618"/>
      <c r="AB1983" s="167"/>
      <c r="AD1983" s="618"/>
      <c r="AE1983" s="167"/>
      <c r="AU1983" s="618"/>
      <c r="AW1983" s="230"/>
      <c r="BB1983" s="619"/>
      <c r="BC1983" s="619"/>
    </row>
    <row r="1984" spans="8:55" s="616" customFormat="1">
      <c r="H1984" s="230"/>
      <c r="J1984" s="617"/>
      <c r="L1984" s="617"/>
      <c r="Q1984" s="617"/>
      <c r="R1984" s="615"/>
      <c r="AA1984" s="618"/>
      <c r="AB1984" s="167"/>
      <c r="AD1984" s="618"/>
      <c r="AE1984" s="167"/>
      <c r="AU1984" s="618"/>
      <c r="AW1984" s="230"/>
      <c r="BB1984" s="619"/>
      <c r="BC1984" s="619"/>
    </row>
    <row r="1985" spans="8:55" s="616" customFormat="1">
      <c r="H1985" s="230"/>
      <c r="J1985" s="617"/>
      <c r="L1985" s="617"/>
      <c r="Q1985" s="617"/>
      <c r="R1985" s="615"/>
      <c r="AA1985" s="618"/>
      <c r="AB1985" s="167"/>
      <c r="AD1985" s="618"/>
      <c r="AE1985" s="167"/>
      <c r="AU1985" s="618"/>
      <c r="AW1985" s="230"/>
      <c r="BB1985" s="619"/>
      <c r="BC1985" s="619"/>
    </row>
    <row r="1986" spans="8:55" s="616" customFormat="1">
      <c r="H1986" s="230"/>
      <c r="J1986" s="617"/>
      <c r="L1986" s="617"/>
      <c r="Q1986" s="617"/>
      <c r="R1986" s="615"/>
      <c r="AA1986" s="618"/>
      <c r="AB1986" s="167"/>
      <c r="AD1986" s="618"/>
      <c r="AE1986" s="167"/>
      <c r="AU1986" s="618"/>
      <c r="AW1986" s="230"/>
      <c r="BB1986" s="619"/>
      <c r="BC1986" s="619"/>
    </row>
    <row r="1987" spans="8:55" s="616" customFormat="1">
      <c r="H1987" s="230"/>
      <c r="J1987" s="617"/>
      <c r="L1987" s="617"/>
      <c r="Q1987" s="617"/>
      <c r="R1987" s="615"/>
      <c r="AA1987" s="618"/>
      <c r="AB1987" s="167"/>
      <c r="AD1987" s="618"/>
      <c r="AE1987" s="167"/>
      <c r="AU1987" s="618"/>
      <c r="AW1987" s="230"/>
      <c r="BB1987" s="619"/>
      <c r="BC1987" s="619"/>
    </row>
    <row r="1988" spans="8:55" s="616" customFormat="1">
      <c r="H1988" s="230"/>
      <c r="J1988" s="617"/>
      <c r="L1988" s="617"/>
      <c r="Q1988" s="617"/>
      <c r="R1988" s="615"/>
      <c r="AA1988" s="618"/>
      <c r="AB1988" s="167"/>
      <c r="AD1988" s="618"/>
      <c r="AE1988" s="167"/>
      <c r="AU1988" s="618"/>
      <c r="AW1988" s="230"/>
      <c r="BB1988" s="619"/>
      <c r="BC1988" s="619"/>
    </row>
    <row r="1989" spans="8:55" s="616" customFormat="1">
      <c r="H1989" s="230"/>
      <c r="J1989" s="617"/>
      <c r="L1989" s="617"/>
      <c r="Q1989" s="617"/>
      <c r="R1989" s="615"/>
      <c r="AA1989" s="618"/>
      <c r="AB1989" s="167"/>
      <c r="AD1989" s="618"/>
      <c r="AE1989" s="167"/>
      <c r="AU1989" s="618"/>
      <c r="AW1989" s="230"/>
      <c r="BB1989" s="619"/>
      <c r="BC1989" s="619"/>
    </row>
    <row r="1990" spans="8:55" s="616" customFormat="1">
      <c r="H1990" s="230"/>
      <c r="J1990" s="617"/>
      <c r="L1990" s="617"/>
      <c r="Q1990" s="617"/>
      <c r="R1990" s="615"/>
      <c r="AA1990" s="618"/>
      <c r="AB1990" s="167"/>
      <c r="AD1990" s="618"/>
      <c r="AE1990" s="167"/>
      <c r="AU1990" s="618"/>
      <c r="AW1990" s="230"/>
      <c r="BB1990" s="619"/>
      <c r="BC1990" s="619"/>
    </row>
    <row r="1991" spans="8:55" s="616" customFormat="1">
      <c r="H1991" s="230"/>
      <c r="J1991" s="617"/>
      <c r="L1991" s="617"/>
      <c r="Q1991" s="617"/>
      <c r="R1991" s="615"/>
      <c r="AA1991" s="618"/>
      <c r="AB1991" s="167"/>
      <c r="AD1991" s="618"/>
      <c r="AE1991" s="167"/>
      <c r="AU1991" s="618"/>
      <c r="AW1991" s="230"/>
      <c r="BB1991" s="619"/>
      <c r="BC1991" s="619"/>
    </row>
    <row r="1992" spans="8:55" s="616" customFormat="1">
      <c r="H1992" s="230"/>
      <c r="J1992" s="617"/>
      <c r="L1992" s="617"/>
      <c r="Q1992" s="617"/>
      <c r="R1992" s="615"/>
      <c r="AA1992" s="618"/>
      <c r="AB1992" s="167"/>
      <c r="AD1992" s="618"/>
      <c r="AE1992" s="167"/>
      <c r="AU1992" s="618"/>
      <c r="AW1992" s="230"/>
      <c r="BB1992" s="619"/>
      <c r="BC1992" s="619"/>
    </row>
    <row r="1993" spans="8:55" s="616" customFormat="1">
      <c r="H1993" s="230"/>
      <c r="J1993" s="617"/>
      <c r="L1993" s="617"/>
      <c r="Q1993" s="617"/>
      <c r="R1993" s="615"/>
      <c r="AA1993" s="618"/>
      <c r="AB1993" s="167"/>
      <c r="AD1993" s="618"/>
      <c r="AE1993" s="167"/>
      <c r="AU1993" s="618"/>
      <c r="AW1993" s="230"/>
      <c r="BB1993" s="619"/>
      <c r="BC1993" s="619"/>
    </row>
    <row r="1994" spans="8:55" s="616" customFormat="1">
      <c r="H1994" s="230"/>
      <c r="J1994" s="617"/>
      <c r="L1994" s="617"/>
      <c r="Q1994" s="617"/>
      <c r="R1994" s="615"/>
      <c r="AA1994" s="618"/>
      <c r="AB1994" s="167"/>
      <c r="AD1994" s="618"/>
      <c r="AE1994" s="167"/>
      <c r="AU1994" s="618"/>
      <c r="AW1994" s="230"/>
      <c r="BB1994" s="619"/>
      <c r="BC1994" s="619"/>
    </row>
    <row r="1995" spans="8:55" s="616" customFormat="1">
      <c r="H1995" s="230"/>
      <c r="J1995" s="617"/>
      <c r="L1995" s="617"/>
      <c r="Q1995" s="617"/>
      <c r="R1995" s="615"/>
      <c r="AA1995" s="618"/>
      <c r="AB1995" s="167"/>
      <c r="AD1995" s="618"/>
      <c r="AE1995" s="167"/>
      <c r="AU1995" s="618"/>
      <c r="AW1995" s="230"/>
      <c r="BB1995" s="619"/>
      <c r="BC1995" s="619"/>
    </row>
    <row r="1996" spans="8:55" s="616" customFormat="1">
      <c r="H1996" s="230"/>
      <c r="J1996" s="617"/>
      <c r="L1996" s="617"/>
      <c r="Q1996" s="617"/>
      <c r="R1996" s="615"/>
      <c r="AA1996" s="618"/>
      <c r="AB1996" s="167"/>
      <c r="AD1996" s="618"/>
      <c r="AE1996" s="167"/>
      <c r="AU1996" s="618"/>
      <c r="AW1996" s="230"/>
      <c r="BB1996" s="619"/>
      <c r="BC1996" s="619"/>
    </row>
    <row r="1997" spans="8:55" s="616" customFormat="1">
      <c r="H1997" s="230"/>
      <c r="J1997" s="617"/>
      <c r="L1997" s="617"/>
      <c r="Q1997" s="617"/>
      <c r="R1997" s="615"/>
      <c r="AA1997" s="618"/>
      <c r="AB1997" s="167"/>
      <c r="AD1997" s="618"/>
      <c r="AE1997" s="167"/>
      <c r="AU1997" s="618"/>
      <c r="AW1997" s="230"/>
      <c r="BB1997" s="619"/>
      <c r="BC1997" s="619"/>
    </row>
    <row r="1998" spans="8:55" s="616" customFormat="1">
      <c r="H1998" s="230"/>
      <c r="J1998" s="617"/>
      <c r="L1998" s="617"/>
      <c r="Q1998" s="617"/>
      <c r="R1998" s="615"/>
      <c r="AA1998" s="618"/>
      <c r="AB1998" s="167"/>
      <c r="AD1998" s="618"/>
      <c r="AE1998" s="167"/>
      <c r="AU1998" s="618"/>
      <c r="AW1998" s="230"/>
      <c r="BB1998" s="619"/>
      <c r="BC1998" s="619"/>
    </row>
    <row r="1999" spans="8:55" s="616" customFormat="1">
      <c r="H1999" s="230"/>
      <c r="J1999" s="617"/>
      <c r="L1999" s="617"/>
      <c r="Q1999" s="617"/>
      <c r="R1999" s="615"/>
      <c r="AA1999" s="618"/>
      <c r="AB1999" s="167"/>
      <c r="AD1999" s="618"/>
      <c r="AE1999" s="167"/>
      <c r="AU1999" s="618"/>
      <c r="AW1999" s="230"/>
      <c r="BB1999" s="619"/>
      <c r="BC1999" s="619"/>
    </row>
    <row r="2000" spans="8:55" s="616" customFormat="1">
      <c r="H2000" s="230"/>
      <c r="J2000" s="617"/>
      <c r="L2000" s="617"/>
      <c r="Q2000" s="617"/>
      <c r="R2000" s="615"/>
      <c r="AA2000" s="618"/>
      <c r="AB2000" s="167"/>
      <c r="AD2000" s="618"/>
      <c r="AE2000" s="167"/>
      <c r="AU2000" s="618"/>
      <c r="AW2000" s="230"/>
      <c r="BB2000" s="619"/>
      <c r="BC2000" s="619"/>
    </row>
    <row r="2001" spans="8:55" s="616" customFormat="1">
      <c r="H2001" s="230"/>
      <c r="J2001" s="617"/>
      <c r="L2001" s="617"/>
      <c r="Q2001" s="617"/>
      <c r="R2001" s="615"/>
      <c r="AA2001" s="618"/>
      <c r="AB2001" s="167"/>
      <c r="AD2001" s="618"/>
      <c r="AE2001" s="167"/>
      <c r="AU2001" s="618"/>
      <c r="AW2001" s="230"/>
      <c r="BB2001" s="619"/>
      <c r="BC2001" s="619"/>
    </row>
    <row r="2002" spans="8:55" s="616" customFormat="1">
      <c r="H2002" s="230"/>
      <c r="J2002" s="617"/>
      <c r="L2002" s="617"/>
      <c r="Q2002" s="617"/>
      <c r="R2002" s="615"/>
      <c r="AA2002" s="618"/>
      <c r="AB2002" s="167"/>
      <c r="AD2002" s="618"/>
      <c r="AE2002" s="167"/>
      <c r="AU2002" s="618"/>
      <c r="AW2002" s="230"/>
      <c r="BB2002" s="619"/>
      <c r="BC2002" s="619"/>
    </row>
    <row r="2003" spans="8:55" s="616" customFormat="1">
      <c r="H2003" s="230"/>
      <c r="J2003" s="617"/>
      <c r="L2003" s="617"/>
      <c r="Q2003" s="617"/>
      <c r="R2003" s="615"/>
      <c r="AA2003" s="618"/>
      <c r="AB2003" s="167"/>
      <c r="AD2003" s="618"/>
      <c r="AE2003" s="167"/>
      <c r="AU2003" s="618"/>
      <c r="AW2003" s="230"/>
      <c r="BB2003" s="619"/>
      <c r="BC2003" s="619"/>
    </row>
    <row r="2004" spans="8:55" s="616" customFormat="1">
      <c r="H2004" s="230"/>
      <c r="J2004" s="617"/>
      <c r="L2004" s="617"/>
      <c r="Q2004" s="617"/>
      <c r="R2004" s="615"/>
      <c r="AA2004" s="618"/>
      <c r="AB2004" s="167"/>
      <c r="AD2004" s="618"/>
      <c r="AE2004" s="167"/>
      <c r="AU2004" s="618"/>
      <c r="AW2004" s="230"/>
      <c r="BB2004" s="619"/>
      <c r="BC2004" s="619"/>
    </row>
    <row r="2005" spans="8:55" s="616" customFormat="1">
      <c r="H2005" s="230"/>
      <c r="J2005" s="617"/>
      <c r="L2005" s="617"/>
      <c r="Q2005" s="617"/>
      <c r="R2005" s="615"/>
      <c r="AA2005" s="618"/>
      <c r="AB2005" s="167"/>
      <c r="AD2005" s="618"/>
      <c r="AE2005" s="167"/>
      <c r="AU2005" s="618"/>
      <c r="AW2005" s="230"/>
      <c r="BB2005" s="619"/>
      <c r="BC2005" s="619"/>
    </row>
    <row r="2006" spans="8:55" s="616" customFormat="1">
      <c r="H2006" s="230"/>
      <c r="J2006" s="617"/>
      <c r="L2006" s="617"/>
      <c r="Q2006" s="617"/>
      <c r="R2006" s="615"/>
      <c r="AA2006" s="618"/>
      <c r="AB2006" s="167"/>
      <c r="AD2006" s="618"/>
      <c r="AE2006" s="167"/>
      <c r="AU2006" s="618"/>
      <c r="AW2006" s="230"/>
      <c r="BB2006" s="619"/>
      <c r="BC2006" s="619"/>
    </row>
    <row r="2007" spans="8:55" s="616" customFormat="1">
      <c r="H2007" s="230"/>
      <c r="J2007" s="617"/>
      <c r="L2007" s="617"/>
      <c r="Q2007" s="617"/>
      <c r="R2007" s="615"/>
      <c r="AA2007" s="618"/>
      <c r="AB2007" s="167"/>
      <c r="AD2007" s="618"/>
      <c r="AE2007" s="167"/>
      <c r="AU2007" s="618"/>
      <c r="AW2007" s="230"/>
      <c r="BB2007" s="619"/>
      <c r="BC2007" s="619"/>
    </row>
    <row r="2008" spans="8:55" s="616" customFormat="1">
      <c r="H2008" s="230"/>
      <c r="J2008" s="617"/>
      <c r="L2008" s="617"/>
      <c r="Q2008" s="617"/>
      <c r="R2008" s="615"/>
      <c r="AA2008" s="618"/>
      <c r="AB2008" s="167"/>
      <c r="AD2008" s="618"/>
      <c r="AE2008" s="167"/>
      <c r="AU2008" s="618"/>
      <c r="AW2008" s="230"/>
      <c r="BB2008" s="619"/>
      <c r="BC2008" s="619"/>
    </row>
    <row r="2009" spans="8:55" s="616" customFormat="1">
      <c r="H2009" s="230"/>
      <c r="J2009" s="617"/>
      <c r="L2009" s="617"/>
      <c r="Q2009" s="617"/>
      <c r="R2009" s="615"/>
      <c r="AA2009" s="618"/>
      <c r="AB2009" s="167"/>
      <c r="AD2009" s="618"/>
      <c r="AE2009" s="167"/>
      <c r="AU2009" s="618"/>
      <c r="AW2009" s="230"/>
      <c r="BB2009" s="619"/>
      <c r="BC2009" s="619"/>
    </row>
    <row r="2010" spans="8:55" s="616" customFormat="1">
      <c r="H2010" s="230"/>
      <c r="J2010" s="617"/>
      <c r="L2010" s="617"/>
      <c r="Q2010" s="617"/>
      <c r="R2010" s="615"/>
      <c r="AA2010" s="618"/>
      <c r="AB2010" s="167"/>
      <c r="AD2010" s="618"/>
      <c r="AE2010" s="167"/>
      <c r="AU2010" s="618"/>
      <c r="AW2010" s="230"/>
      <c r="BB2010" s="619"/>
      <c r="BC2010" s="619"/>
    </row>
    <row r="2011" spans="8:55" s="616" customFormat="1">
      <c r="H2011" s="230"/>
      <c r="J2011" s="617"/>
      <c r="L2011" s="617"/>
      <c r="Q2011" s="617"/>
      <c r="R2011" s="615"/>
      <c r="AA2011" s="618"/>
      <c r="AB2011" s="167"/>
      <c r="AD2011" s="618"/>
      <c r="AE2011" s="167"/>
      <c r="AU2011" s="618"/>
      <c r="AW2011" s="230"/>
      <c r="BB2011" s="619"/>
      <c r="BC2011" s="619"/>
    </row>
    <row r="2012" spans="8:55" s="616" customFormat="1">
      <c r="H2012" s="230"/>
      <c r="J2012" s="617"/>
      <c r="L2012" s="617"/>
      <c r="Q2012" s="617"/>
      <c r="R2012" s="615"/>
      <c r="AA2012" s="618"/>
      <c r="AB2012" s="167"/>
      <c r="AD2012" s="618"/>
      <c r="AE2012" s="167"/>
      <c r="AU2012" s="618"/>
      <c r="AW2012" s="230"/>
      <c r="BB2012" s="619"/>
      <c r="BC2012" s="619"/>
    </row>
    <row r="2013" spans="8:55" s="616" customFormat="1">
      <c r="H2013" s="230"/>
      <c r="J2013" s="617"/>
      <c r="L2013" s="617"/>
      <c r="Q2013" s="617"/>
      <c r="R2013" s="615"/>
      <c r="AA2013" s="618"/>
      <c r="AB2013" s="167"/>
      <c r="AD2013" s="618"/>
      <c r="AE2013" s="167"/>
      <c r="AU2013" s="618"/>
      <c r="AW2013" s="230"/>
      <c r="BB2013" s="619"/>
      <c r="BC2013" s="619"/>
    </row>
    <row r="2014" spans="8:55" s="616" customFormat="1">
      <c r="H2014" s="230"/>
      <c r="J2014" s="617"/>
      <c r="L2014" s="617"/>
      <c r="Q2014" s="617"/>
      <c r="R2014" s="615"/>
      <c r="AA2014" s="618"/>
      <c r="AB2014" s="167"/>
      <c r="AD2014" s="618"/>
      <c r="AE2014" s="167"/>
      <c r="AU2014" s="618"/>
      <c r="AW2014" s="230"/>
      <c r="BB2014" s="619"/>
      <c r="BC2014" s="619"/>
    </row>
    <row r="2015" spans="8:55" s="616" customFormat="1">
      <c r="H2015" s="230"/>
      <c r="J2015" s="617"/>
      <c r="L2015" s="617"/>
      <c r="Q2015" s="617"/>
      <c r="R2015" s="615"/>
      <c r="AA2015" s="618"/>
      <c r="AB2015" s="167"/>
      <c r="AD2015" s="618"/>
      <c r="AE2015" s="167"/>
      <c r="AU2015" s="618"/>
      <c r="AW2015" s="230"/>
      <c r="BB2015" s="619"/>
      <c r="BC2015" s="619"/>
    </row>
    <row r="2016" spans="8:55" s="616" customFormat="1">
      <c r="H2016" s="230"/>
      <c r="J2016" s="617"/>
      <c r="L2016" s="617"/>
      <c r="Q2016" s="617"/>
      <c r="R2016" s="615"/>
      <c r="AA2016" s="618"/>
      <c r="AB2016" s="167"/>
      <c r="AD2016" s="618"/>
      <c r="AE2016" s="167"/>
      <c r="AU2016" s="618"/>
      <c r="AW2016" s="230"/>
      <c r="BB2016" s="619"/>
      <c r="BC2016" s="619"/>
    </row>
    <row r="2017" spans="8:55" s="616" customFormat="1">
      <c r="H2017" s="230"/>
      <c r="J2017" s="617"/>
      <c r="L2017" s="617"/>
      <c r="Q2017" s="617"/>
      <c r="R2017" s="615"/>
      <c r="AA2017" s="618"/>
      <c r="AB2017" s="167"/>
      <c r="AD2017" s="618"/>
      <c r="AE2017" s="167"/>
      <c r="AU2017" s="618"/>
      <c r="AW2017" s="230"/>
      <c r="BB2017" s="619"/>
      <c r="BC2017" s="619"/>
    </row>
    <row r="2018" spans="8:55" s="616" customFormat="1">
      <c r="H2018" s="230"/>
      <c r="J2018" s="617"/>
      <c r="L2018" s="617"/>
      <c r="Q2018" s="617"/>
      <c r="R2018" s="615"/>
      <c r="AA2018" s="618"/>
      <c r="AB2018" s="167"/>
      <c r="AD2018" s="618"/>
      <c r="AE2018" s="167"/>
      <c r="AU2018" s="618"/>
      <c r="AW2018" s="230"/>
      <c r="BB2018" s="619"/>
      <c r="BC2018" s="619"/>
    </row>
    <row r="2019" spans="8:55" s="616" customFormat="1">
      <c r="H2019" s="230"/>
      <c r="J2019" s="617"/>
      <c r="L2019" s="617"/>
      <c r="Q2019" s="617"/>
      <c r="R2019" s="615"/>
      <c r="AA2019" s="618"/>
      <c r="AB2019" s="167"/>
      <c r="AD2019" s="618"/>
      <c r="AE2019" s="167"/>
      <c r="AU2019" s="618"/>
      <c r="AW2019" s="230"/>
      <c r="BB2019" s="619"/>
      <c r="BC2019" s="619"/>
    </row>
    <row r="2020" spans="8:55" s="616" customFormat="1">
      <c r="H2020" s="230"/>
      <c r="J2020" s="617"/>
      <c r="L2020" s="617"/>
      <c r="Q2020" s="617"/>
      <c r="R2020" s="615"/>
      <c r="AA2020" s="618"/>
      <c r="AB2020" s="167"/>
      <c r="AD2020" s="618"/>
      <c r="AE2020" s="167"/>
      <c r="AU2020" s="618"/>
      <c r="AW2020" s="230"/>
      <c r="BB2020" s="619"/>
      <c r="BC2020" s="619"/>
    </row>
    <row r="2021" spans="8:55" s="616" customFormat="1">
      <c r="H2021" s="230"/>
      <c r="J2021" s="617"/>
      <c r="L2021" s="617"/>
      <c r="Q2021" s="617"/>
      <c r="R2021" s="615"/>
      <c r="AA2021" s="618"/>
      <c r="AB2021" s="167"/>
      <c r="AD2021" s="618"/>
      <c r="AE2021" s="167"/>
      <c r="AU2021" s="618"/>
      <c r="AW2021" s="230"/>
      <c r="BB2021" s="619"/>
      <c r="BC2021" s="619"/>
    </row>
    <row r="2022" spans="8:55" s="616" customFormat="1">
      <c r="H2022" s="230"/>
      <c r="J2022" s="617"/>
      <c r="L2022" s="617"/>
      <c r="Q2022" s="617"/>
      <c r="R2022" s="615"/>
      <c r="AA2022" s="618"/>
      <c r="AB2022" s="167"/>
      <c r="AD2022" s="618"/>
      <c r="AE2022" s="167"/>
      <c r="AU2022" s="618"/>
      <c r="AW2022" s="230"/>
      <c r="BB2022" s="619"/>
      <c r="BC2022" s="619"/>
    </row>
    <row r="2023" spans="8:55" s="616" customFormat="1">
      <c r="H2023" s="230"/>
      <c r="J2023" s="617"/>
      <c r="L2023" s="617"/>
      <c r="Q2023" s="617"/>
      <c r="R2023" s="615"/>
      <c r="AA2023" s="618"/>
      <c r="AB2023" s="167"/>
      <c r="AD2023" s="618"/>
      <c r="AE2023" s="167"/>
      <c r="AU2023" s="618"/>
      <c r="AW2023" s="230"/>
      <c r="BB2023" s="619"/>
      <c r="BC2023" s="619"/>
    </row>
    <row r="2024" spans="8:55" s="616" customFormat="1">
      <c r="H2024" s="230"/>
      <c r="J2024" s="617"/>
      <c r="L2024" s="617"/>
      <c r="Q2024" s="617"/>
      <c r="R2024" s="615"/>
      <c r="AA2024" s="618"/>
      <c r="AB2024" s="167"/>
      <c r="AD2024" s="618"/>
      <c r="AE2024" s="167"/>
      <c r="AU2024" s="618"/>
      <c r="AW2024" s="230"/>
      <c r="BB2024" s="619"/>
      <c r="BC2024" s="619"/>
    </row>
    <row r="2025" spans="8:55" s="616" customFormat="1">
      <c r="H2025" s="230"/>
      <c r="J2025" s="617"/>
      <c r="L2025" s="617"/>
      <c r="Q2025" s="617"/>
      <c r="R2025" s="615"/>
      <c r="AA2025" s="618"/>
      <c r="AB2025" s="167"/>
      <c r="AD2025" s="618"/>
      <c r="AE2025" s="167"/>
      <c r="AU2025" s="618"/>
      <c r="AW2025" s="230"/>
      <c r="BB2025" s="619"/>
      <c r="BC2025" s="619"/>
    </row>
    <row r="2026" spans="8:55" s="616" customFormat="1">
      <c r="H2026" s="230"/>
      <c r="J2026" s="617"/>
      <c r="L2026" s="617"/>
      <c r="Q2026" s="617"/>
      <c r="R2026" s="615"/>
      <c r="AA2026" s="618"/>
      <c r="AB2026" s="167"/>
      <c r="AD2026" s="618"/>
      <c r="AE2026" s="167"/>
      <c r="AU2026" s="618"/>
      <c r="AW2026" s="230"/>
      <c r="BB2026" s="619"/>
      <c r="BC2026" s="619"/>
    </row>
    <row r="2027" spans="8:55" s="616" customFormat="1">
      <c r="H2027" s="230"/>
      <c r="J2027" s="617"/>
      <c r="L2027" s="617"/>
      <c r="Q2027" s="617"/>
      <c r="R2027" s="615"/>
      <c r="AA2027" s="618"/>
      <c r="AB2027" s="167"/>
      <c r="AD2027" s="618"/>
      <c r="AE2027" s="167"/>
      <c r="AU2027" s="618"/>
      <c r="AW2027" s="230"/>
      <c r="BB2027" s="619"/>
      <c r="BC2027" s="619"/>
    </row>
    <row r="2028" spans="8:55" s="616" customFormat="1">
      <c r="H2028" s="230"/>
      <c r="J2028" s="617"/>
      <c r="L2028" s="617"/>
      <c r="Q2028" s="617"/>
      <c r="R2028" s="615"/>
      <c r="AA2028" s="618"/>
      <c r="AB2028" s="167"/>
      <c r="AD2028" s="618"/>
      <c r="AE2028" s="167"/>
      <c r="AU2028" s="618"/>
      <c r="AW2028" s="230"/>
      <c r="BB2028" s="619"/>
      <c r="BC2028" s="619"/>
    </row>
    <row r="2029" spans="8:55" s="616" customFormat="1">
      <c r="H2029" s="230"/>
      <c r="J2029" s="617"/>
      <c r="L2029" s="617"/>
      <c r="Q2029" s="617"/>
      <c r="R2029" s="615"/>
      <c r="AA2029" s="618"/>
      <c r="AB2029" s="167"/>
      <c r="AD2029" s="618"/>
      <c r="AE2029" s="167"/>
      <c r="AU2029" s="618"/>
      <c r="AW2029" s="230"/>
      <c r="BB2029" s="619"/>
      <c r="BC2029" s="619"/>
    </row>
    <row r="2030" spans="8:55" s="616" customFormat="1">
      <c r="H2030" s="230"/>
      <c r="J2030" s="617"/>
      <c r="L2030" s="617"/>
      <c r="Q2030" s="617"/>
      <c r="R2030" s="615"/>
      <c r="AA2030" s="618"/>
      <c r="AB2030" s="167"/>
      <c r="AD2030" s="618"/>
      <c r="AE2030" s="167"/>
      <c r="AU2030" s="618"/>
      <c r="AW2030" s="230"/>
      <c r="BB2030" s="619"/>
      <c r="BC2030" s="619"/>
    </row>
    <row r="2031" spans="8:55" s="616" customFormat="1">
      <c r="H2031" s="230"/>
      <c r="J2031" s="617"/>
      <c r="L2031" s="617"/>
      <c r="Q2031" s="617"/>
      <c r="R2031" s="615"/>
      <c r="AA2031" s="618"/>
      <c r="AB2031" s="167"/>
      <c r="AD2031" s="618"/>
      <c r="AE2031" s="167"/>
      <c r="AU2031" s="618"/>
      <c r="AW2031" s="230"/>
      <c r="BB2031" s="619"/>
      <c r="BC2031" s="619"/>
    </row>
    <row r="2032" spans="8:55" s="616" customFormat="1">
      <c r="H2032" s="230"/>
      <c r="J2032" s="617"/>
      <c r="L2032" s="617"/>
      <c r="Q2032" s="617"/>
      <c r="R2032" s="615"/>
      <c r="AA2032" s="618"/>
      <c r="AB2032" s="167"/>
      <c r="AD2032" s="618"/>
      <c r="AE2032" s="167"/>
      <c r="AU2032" s="618"/>
      <c r="AW2032" s="230"/>
      <c r="BB2032" s="619"/>
      <c r="BC2032" s="619"/>
    </row>
    <row r="2033" spans="8:55" s="616" customFormat="1">
      <c r="H2033" s="230"/>
      <c r="J2033" s="617"/>
      <c r="L2033" s="617"/>
      <c r="Q2033" s="617"/>
      <c r="R2033" s="615"/>
      <c r="AA2033" s="618"/>
      <c r="AB2033" s="167"/>
      <c r="AD2033" s="618"/>
      <c r="AE2033" s="167"/>
      <c r="AU2033" s="618"/>
      <c r="AW2033" s="230"/>
      <c r="BB2033" s="619"/>
      <c r="BC2033" s="619"/>
    </row>
    <row r="2034" spans="8:55" s="616" customFormat="1">
      <c r="H2034" s="230"/>
      <c r="J2034" s="617"/>
      <c r="L2034" s="617"/>
      <c r="Q2034" s="617"/>
      <c r="R2034" s="615"/>
      <c r="AA2034" s="618"/>
      <c r="AB2034" s="167"/>
      <c r="AD2034" s="618"/>
      <c r="AE2034" s="167"/>
      <c r="AU2034" s="618"/>
      <c r="AW2034" s="230"/>
      <c r="BB2034" s="619"/>
      <c r="BC2034" s="619"/>
    </row>
    <row r="2035" spans="8:55" s="616" customFormat="1">
      <c r="H2035" s="230"/>
      <c r="J2035" s="617"/>
      <c r="L2035" s="617"/>
      <c r="Q2035" s="617"/>
      <c r="R2035" s="615"/>
      <c r="AA2035" s="618"/>
      <c r="AB2035" s="167"/>
      <c r="AD2035" s="618"/>
      <c r="AE2035" s="167"/>
      <c r="AU2035" s="618"/>
      <c r="AW2035" s="230"/>
      <c r="BB2035" s="619"/>
      <c r="BC2035" s="619"/>
    </row>
    <row r="2036" spans="8:55" s="616" customFormat="1">
      <c r="H2036" s="230"/>
      <c r="J2036" s="617"/>
      <c r="L2036" s="617"/>
      <c r="Q2036" s="617"/>
      <c r="R2036" s="615"/>
      <c r="AA2036" s="618"/>
      <c r="AB2036" s="167"/>
      <c r="AD2036" s="618"/>
      <c r="AE2036" s="167"/>
      <c r="AU2036" s="618"/>
      <c r="AW2036" s="230"/>
      <c r="BB2036" s="619"/>
      <c r="BC2036" s="619"/>
    </row>
    <row r="2037" spans="8:55" s="616" customFormat="1">
      <c r="H2037" s="230"/>
      <c r="J2037" s="617"/>
      <c r="L2037" s="617"/>
      <c r="Q2037" s="617"/>
      <c r="R2037" s="615"/>
      <c r="AA2037" s="618"/>
      <c r="AB2037" s="167"/>
      <c r="AD2037" s="618"/>
      <c r="AE2037" s="167"/>
      <c r="AU2037" s="618"/>
      <c r="AW2037" s="230"/>
      <c r="BB2037" s="619"/>
      <c r="BC2037" s="619"/>
    </row>
    <row r="2038" spans="8:55" s="616" customFormat="1">
      <c r="H2038" s="230"/>
      <c r="J2038" s="617"/>
      <c r="L2038" s="617"/>
      <c r="Q2038" s="617"/>
      <c r="R2038" s="615"/>
      <c r="AA2038" s="618"/>
      <c r="AB2038" s="167"/>
      <c r="AD2038" s="618"/>
      <c r="AE2038" s="167"/>
      <c r="AU2038" s="618"/>
      <c r="AW2038" s="230"/>
      <c r="BB2038" s="619"/>
      <c r="BC2038" s="619"/>
    </row>
    <row r="2039" spans="8:55" s="616" customFormat="1">
      <c r="H2039" s="230"/>
      <c r="J2039" s="617"/>
      <c r="L2039" s="617"/>
      <c r="Q2039" s="617"/>
      <c r="R2039" s="615"/>
      <c r="AA2039" s="618"/>
      <c r="AB2039" s="167"/>
      <c r="AD2039" s="618"/>
      <c r="AE2039" s="167"/>
      <c r="AU2039" s="618"/>
      <c r="AW2039" s="230"/>
      <c r="BB2039" s="619"/>
      <c r="BC2039" s="619"/>
    </row>
    <row r="2040" spans="8:55" s="616" customFormat="1">
      <c r="H2040" s="230"/>
      <c r="J2040" s="617"/>
      <c r="L2040" s="617"/>
      <c r="Q2040" s="617"/>
      <c r="R2040" s="615"/>
      <c r="AA2040" s="618"/>
      <c r="AB2040" s="167"/>
      <c r="AD2040" s="618"/>
      <c r="AE2040" s="167"/>
      <c r="AU2040" s="618"/>
      <c r="AW2040" s="230"/>
      <c r="BB2040" s="619"/>
      <c r="BC2040" s="619"/>
    </row>
    <row r="2041" spans="8:55" s="616" customFormat="1">
      <c r="H2041" s="230"/>
      <c r="J2041" s="617"/>
      <c r="L2041" s="617"/>
      <c r="Q2041" s="617"/>
      <c r="R2041" s="615"/>
      <c r="AA2041" s="618"/>
      <c r="AB2041" s="167"/>
      <c r="AD2041" s="618"/>
      <c r="AE2041" s="167"/>
      <c r="AU2041" s="618"/>
      <c r="AW2041" s="230"/>
      <c r="BB2041" s="619"/>
      <c r="BC2041" s="619"/>
    </row>
    <row r="2042" spans="8:55" s="616" customFormat="1">
      <c r="H2042" s="230"/>
      <c r="J2042" s="617"/>
      <c r="L2042" s="617"/>
      <c r="Q2042" s="617"/>
      <c r="R2042" s="615"/>
      <c r="AA2042" s="618"/>
      <c r="AB2042" s="167"/>
      <c r="AD2042" s="618"/>
      <c r="AE2042" s="167"/>
      <c r="AU2042" s="618"/>
      <c r="AW2042" s="230"/>
      <c r="BB2042" s="619"/>
      <c r="BC2042" s="619"/>
    </row>
    <row r="2043" spans="8:55" s="616" customFormat="1">
      <c r="H2043" s="230"/>
      <c r="J2043" s="617"/>
      <c r="L2043" s="617"/>
      <c r="Q2043" s="617"/>
      <c r="R2043" s="615"/>
      <c r="AA2043" s="618"/>
      <c r="AB2043" s="167"/>
      <c r="AD2043" s="618"/>
      <c r="AE2043" s="167"/>
      <c r="AU2043" s="618"/>
      <c r="AW2043" s="230"/>
      <c r="BB2043" s="619"/>
      <c r="BC2043" s="619"/>
    </row>
    <row r="2044" spans="8:55" s="616" customFormat="1">
      <c r="H2044" s="230"/>
      <c r="J2044" s="617"/>
      <c r="L2044" s="617"/>
      <c r="Q2044" s="617"/>
      <c r="R2044" s="615"/>
      <c r="AA2044" s="618"/>
      <c r="AB2044" s="167"/>
      <c r="AD2044" s="618"/>
      <c r="AE2044" s="167"/>
      <c r="AU2044" s="618"/>
      <c r="AW2044" s="230"/>
      <c r="BB2044" s="619"/>
      <c r="BC2044" s="619"/>
    </row>
    <row r="2045" spans="8:55" s="616" customFormat="1">
      <c r="H2045" s="230"/>
      <c r="J2045" s="617"/>
      <c r="L2045" s="617"/>
      <c r="Q2045" s="617"/>
      <c r="R2045" s="615"/>
      <c r="AA2045" s="618"/>
      <c r="AB2045" s="167"/>
      <c r="AD2045" s="618"/>
      <c r="AE2045" s="167"/>
      <c r="AU2045" s="618"/>
      <c r="AW2045" s="230"/>
      <c r="BB2045" s="619"/>
      <c r="BC2045" s="619"/>
    </row>
    <row r="2046" spans="8:55" s="616" customFormat="1">
      <c r="H2046" s="230"/>
      <c r="J2046" s="617"/>
      <c r="L2046" s="617"/>
      <c r="Q2046" s="617"/>
      <c r="R2046" s="615"/>
      <c r="AA2046" s="618"/>
      <c r="AB2046" s="167"/>
      <c r="AD2046" s="618"/>
      <c r="AE2046" s="167"/>
      <c r="AU2046" s="618"/>
      <c r="AW2046" s="230"/>
      <c r="BB2046" s="619"/>
      <c r="BC2046" s="619"/>
    </row>
    <row r="2047" spans="8:55" s="616" customFormat="1">
      <c r="H2047" s="230"/>
      <c r="J2047" s="617"/>
      <c r="L2047" s="617"/>
      <c r="Q2047" s="617"/>
      <c r="R2047" s="615"/>
      <c r="AA2047" s="618"/>
      <c r="AB2047" s="167"/>
      <c r="AD2047" s="618"/>
      <c r="AE2047" s="167"/>
      <c r="AU2047" s="618"/>
      <c r="AW2047" s="230"/>
      <c r="BB2047" s="619"/>
      <c r="BC2047" s="619"/>
    </row>
    <row r="2048" spans="8:55" s="616" customFormat="1">
      <c r="H2048" s="230"/>
      <c r="J2048" s="617"/>
      <c r="L2048" s="617"/>
      <c r="Q2048" s="617"/>
      <c r="R2048" s="615"/>
      <c r="AA2048" s="618"/>
      <c r="AB2048" s="167"/>
      <c r="AD2048" s="618"/>
      <c r="AE2048" s="167"/>
      <c r="AU2048" s="618"/>
      <c r="AW2048" s="230"/>
      <c r="BB2048" s="619"/>
      <c r="BC2048" s="619"/>
    </row>
    <row r="2049" spans="8:55" s="616" customFormat="1">
      <c r="H2049" s="230"/>
      <c r="J2049" s="617"/>
      <c r="L2049" s="617"/>
      <c r="Q2049" s="617"/>
      <c r="R2049" s="615"/>
      <c r="AA2049" s="618"/>
      <c r="AB2049" s="167"/>
      <c r="AD2049" s="618"/>
      <c r="AE2049" s="167"/>
      <c r="AU2049" s="618"/>
      <c r="AW2049" s="230"/>
      <c r="BB2049" s="619"/>
      <c r="BC2049" s="619"/>
    </row>
    <row r="2050" spans="8:55" s="616" customFormat="1">
      <c r="H2050" s="230"/>
      <c r="J2050" s="617"/>
      <c r="L2050" s="617"/>
      <c r="Q2050" s="617"/>
      <c r="R2050" s="615"/>
      <c r="AA2050" s="618"/>
      <c r="AB2050" s="167"/>
      <c r="AD2050" s="618"/>
      <c r="AE2050" s="167"/>
      <c r="AU2050" s="618"/>
      <c r="AW2050" s="230"/>
      <c r="BB2050" s="619"/>
      <c r="BC2050" s="619"/>
    </row>
    <row r="2051" spans="8:55" s="616" customFormat="1">
      <c r="H2051" s="230"/>
      <c r="J2051" s="617"/>
      <c r="L2051" s="617"/>
      <c r="Q2051" s="617"/>
      <c r="R2051" s="615"/>
      <c r="AA2051" s="618"/>
      <c r="AB2051" s="167"/>
      <c r="AD2051" s="618"/>
      <c r="AE2051" s="167"/>
      <c r="AU2051" s="618"/>
      <c r="AW2051" s="230"/>
      <c r="BB2051" s="619"/>
      <c r="BC2051" s="619"/>
    </row>
    <row r="2052" spans="8:55" s="616" customFormat="1">
      <c r="H2052" s="230"/>
      <c r="J2052" s="617"/>
      <c r="L2052" s="617"/>
      <c r="Q2052" s="617"/>
      <c r="R2052" s="615"/>
      <c r="AA2052" s="618"/>
      <c r="AB2052" s="167"/>
      <c r="AD2052" s="618"/>
      <c r="AE2052" s="167"/>
      <c r="AU2052" s="618"/>
      <c r="AW2052" s="230"/>
      <c r="BB2052" s="619"/>
      <c r="BC2052" s="619"/>
    </row>
    <row r="2053" spans="8:55" s="616" customFormat="1">
      <c r="H2053" s="230"/>
      <c r="J2053" s="617"/>
      <c r="L2053" s="617"/>
      <c r="Q2053" s="617"/>
      <c r="R2053" s="615"/>
      <c r="AA2053" s="618"/>
      <c r="AB2053" s="167"/>
      <c r="AD2053" s="618"/>
      <c r="AE2053" s="167"/>
      <c r="AU2053" s="618"/>
      <c r="AW2053" s="230"/>
      <c r="BB2053" s="619"/>
      <c r="BC2053" s="619"/>
    </row>
    <row r="2054" spans="8:55" s="616" customFormat="1">
      <c r="H2054" s="230"/>
      <c r="J2054" s="617"/>
      <c r="L2054" s="617"/>
      <c r="Q2054" s="617"/>
      <c r="R2054" s="615"/>
      <c r="AA2054" s="618"/>
      <c r="AB2054" s="167"/>
      <c r="AD2054" s="618"/>
      <c r="AE2054" s="167"/>
      <c r="AU2054" s="618"/>
      <c r="AW2054" s="230"/>
      <c r="BB2054" s="619"/>
      <c r="BC2054" s="619"/>
    </row>
    <row r="2055" spans="8:55" s="616" customFormat="1">
      <c r="H2055" s="230"/>
      <c r="J2055" s="617"/>
      <c r="L2055" s="617"/>
      <c r="Q2055" s="617"/>
      <c r="R2055" s="615"/>
      <c r="AA2055" s="618"/>
      <c r="AB2055" s="167"/>
      <c r="AD2055" s="618"/>
      <c r="AE2055" s="167"/>
      <c r="AU2055" s="618"/>
      <c r="AW2055" s="230"/>
      <c r="BB2055" s="619"/>
      <c r="BC2055" s="619"/>
    </row>
    <row r="2056" spans="8:55" s="616" customFormat="1">
      <c r="H2056" s="230"/>
      <c r="J2056" s="617"/>
      <c r="L2056" s="617"/>
      <c r="Q2056" s="617"/>
      <c r="R2056" s="615"/>
      <c r="AA2056" s="618"/>
      <c r="AB2056" s="167"/>
      <c r="AD2056" s="618"/>
      <c r="AE2056" s="167"/>
      <c r="AU2056" s="618"/>
      <c r="AW2056" s="230"/>
      <c r="BB2056" s="619"/>
      <c r="BC2056" s="619"/>
    </row>
    <row r="2057" spans="8:55" s="616" customFormat="1">
      <c r="H2057" s="230"/>
      <c r="J2057" s="617"/>
      <c r="L2057" s="617"/>
      <c r="Q2057" s="617"/>
      <c r="R2057" s="615"/>
      <c r="AA2057" s="618"/>
      <c r="AB2057" s="167"/>
      <c r="AD2057" s="618"/>
      <c r="AE2057" s="167"/>
      <c r="AU2057" s="618"/>
      <c r="AW2057" s="230"/>
      <c r="BB2057" s="619"/>
      <c r="BC2057" s="619"/>
    </row>
    <row r="2058" spans="8:55" s="616" customFormat="1">
      <c r="H2058" s="230"/>
      <c r="J2058" s="617"/>
      <c r="L2058" s="617"/>
      <c r="Q2058" s="617"/>
      <c r="R2058" s="615"/>
      <c r="AA2058" s="618"/>
      <c r="AB2058" s="167"/>
      <c r="AD2058" s="618"/>
      <c r="AE2058" s="167"/>
      <c r="AU2058" s="618"/>
      <c r="AW2058" s="230"/>
      <c r="BB2058" s="619"/>
      <c r="BC2058" s="619"/>
    </row>
    <row r="2059" spans="8:55" s="616" customFormat="1">
      <c r="H2059" s="230"/>
      <c r="J2059" s="617"/>
      <c r="L2059" s="617"/>
      <c r="Q2059" s="617"/>
      <c r="R2059" s="615"/>
      <c r="AA2059" s="618"/>
      <c r="AB2059" s="167"/>
      <c r="AD2059" s="618"/>
      <c r="AE2059" s="167"/>
      <c r="AU2059" s="618"/>
      <c r="AW2059" s="230"/>
      <c r="BB2059" s="619"/>
      <c r="BC2059" s="619"/>
    </row>
    <row r="2060" spans="8:55" s="616" customFormat="1">
      <c r="H2060" s="230"/>
      <c r="J2060" s="617"/>
      <c r="L2060" s="617"/>
      <c r="Q2060" s="617"/>
      <c r="R2060" s="615"/>
      <c r="AA2060" s="618"/>
      <c r="AB2060" s="167"/>
      <c r="AD2060" s="618"/>
      <c r="AE2060" s="167"/>
      <c r="AU2060" s="618"/>
      <c r="AW2060" s="230"/>
      <c r="BB2060" s="619"/>
      <c r="BC2060" s="619"/>
    </row>
    <row r="2061" spans="8:55" s="616" customFormat="1">
      <c r="H2061" s="230"/>
      <c r="J2061" s="617"/>
      <c r="L2061" s="617"/>
      <c r="Q2061" s="617"/>
      <c r="R2061" s="615"/>
      <c r="AA2061" s="618"/>
      <c r="AB2061" s="167"/>
      <c r="AD2061" s="618"/>
      <c r="AE2061" s="167"/>
      <c r="AU2061" s="618"/>
      <c r="AW2061" s="230"/>
      <c r="BB2061" s="619"/>
      <c r="BC2061" s="619"/>
    </row>
    <row r="2062" spans="8:55" s="616" customFormat="1">
      <c r="H2062" s="230"/>
      <c r="J2062" s="617"/>
      <c r="L2062" s="617"/>
      <c r="Q2062" s="617"/>
      <c r="R2062" s="615"/>
      <c r="AA2062" s="618"/>
      <c r="AB2062" s="167"/>
      <c r="AD2062" s="618"/>
      <c r="AE2062" s="167"/>
      <c r="AU2062" s="618"/>
      <c r="AW2062" s="230"/>
      <c r="BB2062" s="619"/>
      <c r="BC2062" s="619"/>
    </row>
    <row r="2063" spans="8:55" s="616" customFormat="1">
      <c r="H2063" s="230"/>
      <c r="J2063" s="617"/>
      <c r="L2063" s="617"/>
      <c r="Q2063" s="617"/>
      <c r="R2063" s="615"/>
      <c r="AA2063" s="618"/>
      <c r="AB2063" s="167"/>
      <c r="AD2063" s="618"/>
      <c r="AE2063" s="167"/>
      <c r="AU2063" s="618"/>
      <c r="AW2063" s="230"/>
      <c r="BB2063" s="619"/>
      <c r="BC2063" s="619"/>
    </row>
    <row r="2064" spans="8:55" s="616" customFormat="1">
      <c r="H2064" s="230"/>
      <c r="J2064" s="617"/>
      <c r="L2064" s="617"/>
      <c r="Q2064" s="617"/>
      <c r="R2064" s="615"/>
      <c r="AA2064" s="618"/>
      <c r="AB2064" s="167"/>
      <c r="AD2064" s="618"/>
      <c r="AE2064" s="167"/>
      <c r="AU2064" s="618"/>
      <c r="AW2064" s="230"/>
      <c r="BB2064" s="619"/>
      <c r="BC2064" s="619"/>
    </row>
    <row r="2065" spans="8:55" s="616" customFormat="1">
      <c r="H2065" s="230"/>
      <c r="J2065" s="617"/>
      <c r="L2065" s="617"/>
      <c r="Q2065" s="617"/>
      <c r="R2065" s="615"/>
      <c r="AA2065" s="618"/>
      <c r="AB2065" s="167"/>
      <c r="AD2065" s="618"/>
      <c r="AE2065" s="167"/>
      <c r="AU2065" s="618"/>
      <c r="AW2065" s="230"/>
      <c r="BB2065" s="619"/>
      <c r="BC2065" s="619"/>
    </row>
    <row r="2066" spans="8:55" s="616" customFormat="1">
      <c r="H2066" s="230"/>
      <c r="J2066" s="617"/>
      <c r="L2066" s="617"/>
      <c r="Q2066" s="617"/>
      <c r="R2066" s="615"/>
      <c r="AA2066" s="618"/>
      <c r="AB2066" s="167"/>
      <c r="AD2066" s="618"/>
      <c r="AE2066" s="167"/>
      <c r="AU2066" s="618"/>
      <c r="AW2066" s="230"/>
      <c r="BB2066" s="619"/>
      <c r="BC2066" s="619"/>
    </row>
    <row r="2067" spans="8:55" s="616" customFormat="1">
      <c r="H2067" s="230"/>
      <c r="J2067" s="617"/>
      <c r="L2067" s="617"/>
      <c r="Q2067" s="617"/>
      <c r="R2067" s="615"/>
      <c r="AA2067" s="618"/>
      <c r="AB2067" s="167"/>
      <c r="AD2067" s="618"/>
      <c r="AE2067" s="167"/>
      <c r="AU2067" s="618"/>
      <c r="AW2067" s="230"/>
      <c r="BB2067" s="619"/>
      <c r="BC2067" s="619"/>
    </row>
    <row r="2068" spans="8:55" s="616" customFormat="1">
      <c r="H2068" s="230"/>
      <c r="J2068" s="617"/>
      <c r="L2068" s="617"/>
      <c r="Q2068" s="617"/>
      <c r="R2068" s="615"/>
      <c r="AA2068" s="618"/>
      <c r="AB2068" s="167"/>
      <c r="AD2068" s="618"/>
      <c r="AE2068" s="167"/>
      <c r="AU2068" s="618"/>
      <c r="AW2068" s="230"/>
      <c r="BB2068" s="619"/>
      <c r="BC2068" s="619"/>
    </row>
    <row r="2069" spans="8:55" s="616" customFormat="1">
      <c r="H2069" s="230"/>
      <c r="J2069" s="617"/>
      <c r="L2069" s="617"/>
      <c r="Q2069" s="617"/>
      <c r="R2069" s="615"/>
      <c r="AA2069" s="618"/>
      <c r="AB2069" s="167"/>
      <c r="AD2069" s="618"/>
      <c r="AE2069" s="167"/>
      <c r="AU2069" s="618"/>
      <c r="AW2069" s="230"/>
      <c r="BB2069" s="619"/>
      <c r="BC2069" s="619"/>
    </row>
    <row r="2070" spans="8:55" s="616" customFormat="1">
      <c r="H2070" s="230"/>
      <c r="J2070" s="617"/>
      <c r="L2070" s="617"/>
      <c r="Q2070" s="617"/>
      <c r="R2070" s="615"/>
      <c r="AA2070" s="618"/>
      <c r="AB2070" s="167"/>
      <c r="AD2070" s="618"/>
      <c r="AE2070" s="167"/>
      <c r="AU2070" s="618"/>
      <c r="AW2070" s="230"/>
      <c r="BB2070" s="619"/>
      <c r="BC2070" s="619"/>
    </row>
    <row r="2071" spans="8:55" s="616" customFormat="1">
      <c r="H2071" s="230"/>
      <c r="J2071" s="617"/>
      <c r="L2071" s="617"/>
      <c r="Q2071" s="617"/>
      <c r="R2071" s="615"/>
      <c r="AA2071" s="618"/>
      <c r="AB2071" s="167"/>
      <c r="AD2071" s="618"/>
      <c r="AE2071" s="167"/>
      <c r="AU2071" s="618"/>
      <c r="AW2071" s="230"/>
      <c r="BB2071" s="619"/>
      <c r="BC2071" s="619"/>
    </row>
    <row r="2072" spans="8:55" s="616" customFormat="1">
      <c r="H2072" s="230"/>
      <c r="J2072" s="617"/>
      <c r="L2072" s="617"/>
      <c r="Q2072" s="617"/>
      <c r="R2072" s="615"/>
      <c r="AA2072" s="618"/>
      <c r="AB2072" s="167"/>
      <c r="AD2072" s="618"/>
      <c r="AE2072" s="167"/>
      <c r="AU2072" s="618"/>
      <c r="AW2072" s="230"/>
      <c r="BB2072" s="619"/>
      <c r="BC2072" s="619"/>
    </row>
    <row r="2073" spans="8:55" s="616" customFormat="1">
      <c r="H2073" s="230"/>
      <c r="J2073" s="617"/>
      <c r="L2073" s="617"/>
      <c r="Q2073" s="617"/>
      <c r="R2073" s="615"/>
      <c r="AA2073" s="618"/>
      <c r="AB2073" s="167"/>
      <c r="AD2073" s="618"/>
      <c r="AE2073" s="167"/>
      <c r="AU2073" s="618"/>
      <c r="AW2073" s="230"/>
      <c r="BB2073" s="619"/>
      <c r="BC2073" s="619"/>
    </row>
    <row r="2074" spans="8:55" s="616" customFormat="1">
      <c r="H2074" s="230"/>
      <c r="J2074" s="617"/>
      <c r="L2074" s="617"/>
      <c r="Q2074" s="617"/>
      <c r="R2074" s="615"/>
      <c r="AA2074" s="618"/>
      <c r="AB2074" s="167"/>
      <c r="AD2074" s="618"/>
      <c r="AE2074" s="167"/>
      <c r="AU2074" s="618"/>
      <c r="AW2074" s="230"/>
      <c r="BB2074" s="619"/>
      <c r="BC2074" s="619"/>
    </row>
    <row r="2075" spans="8:55" s="616" customFormat="1">
      <c r="H2075" s="230"/>
      <c r="J2075" s="617"/>
      <c r="L2075" s="617"/>
      <c r="Q2075" s="617"/>
      <c r="R2075" s="615"/>
      <c r="AA2075" s="618"/>
      <c r="AB2075" s="167"/>
      <c r="AD2075" s="618"/>
      <c r="AE2075" s="167"/>
      <c r="AU2075" s="618"/>
      <c r="AW2075" s="230"/>
      <c r="BB2075" s="619"/>
      <c r="BC2075" s="619"/>
    </row>
    <row r="2076" spans="8:55" s="616" customFormat="1">
      <c r="H2076" s="230"/>
      <c r="J2076" s="617"/>
      <c r="L2076" s="617"/>
      <c r="Q2076" s="617"/>
      <c r="R2076" s="615"/>
      <c r="AA2076" s="618"/>
      <c r="AB2076" s="167"/>
      <c r="AD2076" s="618"/>
      <c r="AE2076" s="167"/>
      <c r="AU2076" s="618"/>
      <c r="AW2076" s="230"/>
      <c r="BB2076" s="619"/>
      <c r="BC2076" s="619"/>
    </row>
    <row r="2077" spans="8:55" s="616" customFormat="1">
      <c r="H2077" s="230"/>
      <c r="J2077" s="617"/>
      <c r="L2077" s="617"/>
      <c r="Q2077" s="617"/>
      <c r="R2077" s="615"/>
      <c r="AA2077" s="618"/>
      <c r="AB2077" s="167"/>
      <c r="AD2077" s="618"/>
      <c r="AE2077" s="167"/>
      <c r="AU2077" s="618"/>
      <c r="AW2077" s="230"/>
      <c r="BB2077" s="619"/>
      <c r="BC2077" s="619"/>
    </row>
    <row r="2078" spans="8:55" s="616" customFormat="1">
      <c r="H2078" s="230"/>
      <c r="J2078" s="617"/>
      <c r="L2078" s="617"/>
      <c r="Q2078" s="617"/>
      <c r="R2078" s="615"/>
      <c r="AA2078" s="618"/>
      <c r="AB2078" s="167"/>
      <c r="AD2078" s="618"/>
      <c r="AE2078" s="167"/>
      <c r="AU2078" s="618"/>
      <c r="AW2078" s="230"/>
      <c r="BB2078" s="619"/>
      <c r="BC2078" s="619"/>
    </row>
    <row r="2079" spans="8:55" s="616" customFormat="1">
      <c r="H2079" s="230"/>
      <c r="J2079" s="617"/>
      <c r="L2079" s="617"/>
      <c r="Q2079" s="617"/>
      <c r="R2079" s="615"/>
      <c r="AA2079" s="618"/>
      <c r="AB2079" s="167"/>
      <c r="AD2079" s="618"/>
      <c r="AE2079" s="167"/>
      <c r="AU2079" s="618"/>
      <c r="AW2079" s="230"/>
      <c r="BB2079" s="619"/>
      <c r="BC2079" s="619"/>
    </row>
    <row r="2080" spans="8:55" s="616" customFormat="1">
      <c r="H2080" s="230"/>
      <c r="J2080" s="617"/>
      <c r="L2080" s="617"/>
      <c r="Q2080" s="617"/>
      <c r="R2080" s="615"/>
      <c r="AA2080" s="618"/>
      <c r="AB2080" s="167"/>
      <c r="AD2080" s="618"/>
      <c r="AE2080" s="167"/>
      <c r="AU2080" s="618"/>
      <c r="AW2080" s="230"/>
      <c r="BB2080" s="619"/>
      <c r="BC2080" s="619"/>
    </row>
    <row r="2081" spans="8:55" s="616" customFormat="1">
      <c r="H2081" s="230"/>
      <c r="J2081" s="617"/>
      <c r="L2081" s="617"/>
      <c r="Q2081" s="617"/>
      <c r="R2081" s="615"/>
      <c r="AA2081" s="618"/>
      <c r="AB2081" s="167"/>
      <c r="AD2081" s="618"/>
      <c r="AE2081" s="167"/>
      <c r="AU2081" s="618"/>
      <c r="AW2081" s="230"/>
      <c r="BB2081" s="619"/>
      <c r="BC2081" s="619"/>
    </row>
    <row r="2082" spans="8:55" s="616" customFormat="1">
      <c r="H2082" s="230"/>
      <c r="J2082" s="617"/>
      <c r="L2082" s="617"/>
      <c r="Q2082" s="617"/>
      <c r="R2082" s="615"/>
      <c r="AA2082" s="618"/>
      <c r="AB2082" s="167"/>
      <c r="AD2082" s="618"/>
      <c r="AE2082" s="167"/>
      <c r="AU2082" s="618"/>
      <c r="AW2082" s="230"/>
      <c r="BB2082" s="619"/>
      <c r="BC2082" s="619"/>
    </row>
    <row r="2083" spans="8:55" s="616" customFormat="1">
      <c r="H2083" s="230"/>
      <c r="J2083" s="617"/>
      <c r="L2083" s="617"/>
      <c r="Q2083" s="617"/>
      <c r="R2083" s="615"/>
      <c r="AA2083" s="618"/>
      <c r="AB2083" s="167"/>
      <c r="AD2083" s="618"/>
      <c r="AE2083" s="167"/>
      <c r="AU2083" s="618"/>
      <c r="AW2083" s="230"/>
      <c r="BB2083" s="619"/>
      <c r="BC2083" s="619"/>
    </row>
    <row r="2084" spans="8:55" s="616" customFormat="1">
      <c r="H2084" s="230"/>
      <c r="J2084" s="617"/>
      <c r="L2084" s="617"/>
      <c r="Q2084" s="617"/>
      <c r="R2084" s="615"/>
      <c r="AA2084" s="618"/>
      <c r="AB2084" s="167"/>
      <c r="AD2084" s="618"/>
      <c r="AE2084" s="167"/>
      <c r="AU2084" s="618"/>
      <c r="AW2084" s="230"/>
      <c r="BB2084" s="619"/>
      <c r="BC2084" s="619"/>
    </row>
    <row r="2085" spans="8:55" s="616" customFormat="1">
      <c r="H2085" s="230"/>
      <c r="J2085" s="617"/>
      <c r="L2085" s="617"/>
      <c r="Q2085" s="617"/>
      <c r="R2085" s="615"/>
      <c r="AA2085" s="618"/>
      <c r="AB2085" s="167"/>
      <c r="AD2085" s="618"/>
      <c r="AE2085" s="167"/>
      <c r="AU2085" s="618"/>
      <c r="AW2085" s="230"/>
      <c r="BB2085" s="619"/>
      <c r="BC2085" s="619"/>
    </row>
    <row r="2086" spans="8:55" s="616" customFormat="1">
      <c r="H2086" s="230"/>
      <c r="J2086" s="617"/>
      <c r="L2086" s="617"/>
      <c r="Q2086" s="617"/>
      <c r="R2086" s="615"/>
      <c r="AA2086" s="618"/>
      <c r="AB2086" s="167"/>
      <c r="AD2086" s="618"/>
      <c r="AE2086" s="167"/>
      <c r="AU2086" s="618"/>
      <c r="AW2086" s="230"/>
      <c r="BB2086" s="619"/>
      <c r="BC2086" s="619"/>
    </row>
    <row r="2087" spans="8:55" s="616" customFormat="1">
      <c r="H2087" s="230"/>
      <c r="J2087" s="617"/>
      <c r="L2087" s="617"/>
      <c r="Q2087" s="617"/>
      <c r="R2087" s="615"/>
      <c r="AA2087" s="618"/>
      <c r="AB2087" s="167"/>
      <c r="AD2087" s="618"/>
      <c r="AE2087" s="167"/>
      <c r="AU2087" s="618"/>
      <c r="AW2087" s="230"/>
      <c r="BB2087" s="619"/>
      <c r="BC2087" s="619"/>
    </row>
    <row r="2088" spans="8:55" s="616" customFormat="1">
      <c r="H2088" s="230"/>
      <c r="J2088" s="617"/>
      <c r="L2088" s="617"/>
      <c r="Q2088" s="617"/>
      <c r="R2088" s="615"/>
      <c r="AA2088" s="618"/>
      <c r="AB2088" s="167"/>
      <c r="AD2088" s="618"/>
      <c r="AE2088" s="167"/>
      <c r="AU2088" s="618"/>
      <c r="AW2088" s="230"/>
      <c r="BB2088" s="619"/>
      <c r="BC2088" s="619"/>
    </row>
    <row r="2089" spans="8:55" s="616" customFormat="1">
      <c r="H2089" s="230"/>
      <c r="J2089" s="617"/>
      <c r="L2089" s="617"/>
      <c r="Q2089" s="617"/>
      <c r="R2089" s="615"/>
      <c r="AA2089" s="618"/>
      <c r="AB2089" s="167"/>
      <c r="AD2089" s="618"/>
      <c r="AE2089" s="167"/>
      <c r="AU2089" s="618"/>
      <c r="AW2089" s="230"/>
      <c r="BB2089" s="619"/>
      <c r="BC2089" s="619"/>
    </row>
    <row r="2090" spans="8:55" s="616" customFormat="1">
      <c r="H2090" s="230"/>
      <c r="J2090" s="617"/>
      <c r="L2090" s="617"/>
      <c r="Q2090" s="617"/>
      <c r="R2090" s="615"/>
      <c r="AA2090" s="618"/>
      <c r="AB2090" s="167"/>
      <c r="AD2090" s="618"/>
      <c r="AE2090" s="167"/>
      <c r="AU2090" s="618"/>
      <c r="AW2090" s="230"/>
      <c r="BB2090" s="619"/>
      <c r="BC2090" s="619"/>
    </row>
    <row r="2091" spans="8:55" s="616" customFormat="1">
      <c r="H2091" s="230"/>
      <c r="J2091" s="617"/>
      <c r="L2091" s="617"/>
      <c r="Q2091" s="617"/>
      <c r="R2091" s="615"/>
      <c r="AA2091" s="618"/>
      <c r="AB2091" s="167"/>
      <c r="AD2091" s="618"/>
      <c r="AE2091" s="167"/>
      <c r="AU2091" s="618"/>
      <c r="AW2091" s="230"/>
      <c r="BB2091" s="619"/>
      <c r="BC2091" s="619"/>
    </row>
    <row r="2092" spans="8:55" s="616" customFormat="1">
      <c r="H2092" s="230"/>
      <c r="J2092" s="617"/>
      <c r="L2092" s="617"/>
      <c r="Q2092" s="617"/>
      <c r="R2092" s="615"/>
      <c r="AA2092" s="618"/>
      <c r="AB2092" s="167"/>
      <c r="AD2092" s="618"/>
      <c r="AE2092" s="167"/>
      <c r="AU2092" s="618"/>
      <c r="AW2092" s="230"/>
      <c r="BB2092" s="619"/>
      <c r="BC2092" s="619"/>
    </row>
    <row r="2093" spans="8:55" s="616" customFormat="1">
      <c r="H2093" s="230"/>
      <c r="J2093" s="617"/>
      <c r="L2093" s="617"/>
      <c r="Q2093" s="617"/>
      <c r="R2093" s="615"/>
      <c r="AA2093" s="618"/>
      <c r="AB2093" s="167"/>
      <c r="AD2093" s="618"/>
      <c r="AE2093" s="167"/>
      <c r="AU2093" s="618"/>
      <c r="AW2093" s="230"/>
      <c r="BB2093" s="619"/>
      <c r="BC2093" s="619"/>
    </row>
    <row r="2094" spans="8:55" s="616" customFormat="1">
      <c r="H2094" s="230"/>
      <c r="J2094" s="617"/>
      <c r="L2094" s="617"/>
      <c r="Q2094" s="617"/>
      <c r="R2094" s="615"/>
      <c r="AA2094" s="618"/>
      <c r="AB2094" s="167"/>
      <c r="AD2094" s="618"/>
      <c r="AE2094" s="167"/>
      <c r="AU2094" s="618"/>
      <c r="AW2094" s="230"/>
      <c r="BB2094" s="619"/>
      <c r="BC2094" s="619"/>
    </row>
    <row r="2095" spans="8:55" s="616" customFormat="1">
      <c r="H2095" s="230"/>
      <c r="J2095" s="617"/>
      <c r="L2095" s="617"/>
      <c r="Q2095" s="617"/>
      <c r="R2095" s="615"/>
      <c r="AA2095" s="618"/>
      <c r="AB2095" s="167"/>
      <c r="AD2095" s="618"/>
      <c r="AE2095" s="167"/>
      <c r="AU2095" s="618"/>
      <c r="AW2095" s="230"/>
      <c r="BB2095" s="619"/>
      <c r="BC2095" s="619"/>
    </row>
    <row r="2096" spans="8:55" s="616" customFormat="1">
      <c r="H2096" s="230"/>
      <c r="J2096" s="617"/>
      <c r="L2096" s="617"/>
      <c r="Q2096" s="617"/>
      <c r="R2096" s="615"/>
      <c r="AA2096" s="618"/>
      <c r="AB2096" s="167"/>
      <c r="AD2096" s="618"/>
      <c r="AE2096" s="167"/>
      <c r="AU2096" s="618"/>
      <c r="AW2096" s="230"/>
      <c r="BB2096" s="619"/>
      <c r="BC2096" s="619"/>
    </row>
    <row r="2097" spans="8:55" s="616" customFormat="1">
      <c r="H2097" s="230"/>
      <c r="J2097" s="617"/>
      <c r="L2097" s="617"/>
      <c r="Q2097" s="617"/>
      <c r="R2097" s="615"/>
      <c r="AA2097" s="618"/>
      <c r="AB2097" s="167"/>
      <c r="AD2097" s="618"/>
      <c r="AE2097" s="167"/>
      <c r="AU2097" s="618"/>
      <c r="AW2097" s="230"/>
      <c r="BB2097" s="619"/>
      <c r="BC2097" s="619"/>
    </row>
    <row r="2098" spans="8:55" s="616" customFormat="1">
      <c r="H2098" s="230"/>
      <c r="J2098" s="617"/>
      <c r="L2098" s="617"/>
      <c r="Q2098" s="617"/>
      <c r="R2098" s="615"/>
      <c r="AA2098" s="618"/>
      <c r="AB2098" s="167"/>
      <c r="AD2098" s="618"/>
      <c r="AE2098" s="167"/>
      <c r="AU2098" s="618"/>
      <c r="AW2098" s="230"/>
      <c r="BB2098" s="619"/>
      <c r="BC2098" s="619"/>
    </row>
    <row r="2099" spans="8:55" s="616" customFormat="1">
      <c r="H2099" s="230"/>
      <c r="J2099" s="617"/>
      <c r="L2099" s="617"/>
      <c r="Q2099" s="617"/>
      <c r="R2099" s="615"/>
      <c r="AA2099" s="618"/>
      <c r="AB2099" s="167"/>
      <c r="AD2099" s="618"/>
      <c r="AE2099" s="167"/>
      <c r="AU2099" s="618"/>
      <c r="AW2099" s="230"/>
      <c r="BB2099" s="619"/>
      <c r="BC2099" s="619"/>
    </row>
    <row r="2100" spans="8:55" s="616" customFormat="1">
      <c r="H2100" s="230"/>
      <c r="J2100" s="617"/>
      <c r="L2100" s="617"/>
      <c r="Q2100" s="617"/>
      <c r="R2100" s="615"/>
      <c r="AA2100" s="618"/>
      <c r="AB2100" s="167"/>
      <c r="AD2100" s="618"/>
      <c r="AE2100" s="167"/>
      <c r="AU2100" s="618"/>
      <c r="AW2100" s="230"/>
      <c r="BB2100" s="619"/>
      <c r="BC2100" s="619"/>
    </row>
    <row r="2101" spans="8:55" s="616" customFormat="1">
      <c r="H2101" s="230"/>
      <c r="J2101" s="617"/>
      <c r="L2101" s="617"/>
      <c r="Q2101" s="617"/>
      <c r="R2101" s="615"/>
      <c r="AA2101" s="618"/>
      <c r="AB2101" s="167"/>
      <c r="AD2101" s="618"/>
      <c r="AE2101" s="167"/>
      <c r="AU2101" s="618"/>
      <c r="AW2101" s="230"/>
      <c r="BB2101" s="619"/>
      <c r="BC2101" s="619"/>
    </row>
    <row r="2102" spans="8:55" s="616" customFormat="1">
      <c r="H2102" s="230"/>
      <c r="J2102" s="617"/>
      <c r="L2102" s="617"/>
      <c r="Q2102" s="617"/>
      <c r="R2102" s="615"/>
      <c r="AA2102" s="618"/>
      <c r="AB2102" s="167"/>
      <c r="AD2102" s="618"/>
      <c r="AE2102" s="167"/>
      <c r="AU2102" s="618"/>
      <c r="AW2102" s="230"/>
      <c r="BB2102" s="619"/>
      <c r="BC2102" s="619"/>
    </row>
    <row r="2103" spans="8:55" s="616" customFormat="1">
      <c r="H2103" s="230"/>
      <c r="J2103" s="617"/>
      <c r="L2103" s="617"/>
      <c r="Q2103" s="617"/>
      <c r="R2103" s="615"/>
      <c r="AA2103" s="618"/>
      <c r="AB2103" s="167"/>
      <c r="AD2103" s="618"/>
      <c r="AE2103" s="167"/>
      <c r="AU2103" s="618"/>
      <c r="AW2103" s="230"/>
      <c r="BB2103" s="619"/>
      <c r="BC2103" s="619"/>
    </row>
    <row r="2104" spans="8:55" s="616" customFormat="1">
      <c r="H2104" s="230"/>
      <c r="J2104" s="617"/>
      <c r="L2104" s="617"/>
      <c r="Q2104" s="617"/>
      <c r="R2104" s="615"/>
      <c r="AA2104" s="618"/>
      <c r="AB2104" s="167"/>
      <c r="AD2104" s="618"/>
      <c r="AE2104" s="167"/>
      <c r="AU2104" s="618"/>
      <c r="AW2104" s="230"/>
      <c r="BB2104" s="619"/>
      <c r="BC2104" s="619"/>
    </row>
    <row r="2105" spans="8:55" s="616" customFormat="1">
      <c r="H2105" s="230"/>
      <c r="J2105" s="617"/>
      <c r="L2105" s="617"/>
      <c r="Q2105" s="617"/>
      <c r="R2105" s="615"/>
      <c r="AA2105" s="618"/>
      <c r="AB2105" s="167"/>
      <c r="AD2105" s="618"/>
      <c r="AE2105" s="167"/>
      <c r="AU2105" s="618"/>
      <c r="AW2105" s="230"/>
      <c r="BB2105" s="619"/>
      <c r="BC2105" s="619"/>
    </row>
    <row r="2106" spans="8:55" s="616" customFormat="1">
      <c r="H2106" s="230"/>
      <c r="J2106" s="617"/>
      <c r="L2106" s="617"/>
      <c r="Q2106" s="617"/>
      <c r="R2106" s="615"/>
      <c r="AA2106" s="618"/>
      <c r="AB2106" s="167"/>
      <c r="AD2106" s="618"/>
      <c r="AE2106" s="167"/>
      <c r="AU2106" s="618"/>
      <c r="AW2106" s="230"/>
      <c r="BB2106" s="619"/>
      <c r="BC2106" s="619"/>
    </row>
    <row r="2107" spans="8:55" s="616" customFormat="1">
      <c r="H2107" s="230"/>
      <c r="J2107" s="617"/>
      <c r="L2107" s="617"/>
      <c r="Q2107" s="617"/>
      <c r="R2107" s="615"/>
      <c r="AA2107" s="618"/>
      <c r="AB2107" s="167"/>
      <c r="AD2107" s="618"/>
      <c r="AE2107" s="167"/>
      <c r="AU2107" s="618"/>
      <c r="AW2107" s="230"/>
      <c r="BB2107" s="619"/>
      <c r="BC2107" s="619"/>
    </row>
    <row r="2108" spans="8:55" s="616" customFormat="1">
      <c r="H2108" s="230"/>
      <c r="J2108" s="617"/>
      <c r="L2108" s="617"/>
      <c r="Q2108" s="617"/>
      <c r="R2108" s="615"/>
      <c r="AA2108" s="618"/>
      <c r="AB2108" s="167"/>
      <c r="AD2108" s="618"/>
      <c r="AE2108" s="167"/>
      <c r="AU2108" s="618"/>
      <c r="AW2108" s="230"/>
      <c r="BB2108" s="619"/>
      <c r="BC2108" s="619"/>
    </row>
    <row r="2109" spans="8:55" s="616" customFormat="1">
      <c r="H2109" s="230"/>
      <c r="J2109" s="617"/>
      <c r="L2109" s="617"/>
      <c r="Q2109" s="617"/>
      <c r="R2109" s="615"/>
      <c r="AA2109" s="618"/>
      <c r="AB2109" s="167"/>
      <c r="AD2109" s="618"/>
      <c r="AE2109" s="167"/>
      <c r="AU2109" s="618"/>
      <c r="AW2109" s="230"/>
      <c r="BB2109" s="619"/>
      <c r="BC2109" s="619"/>
    </row>
    <row r="2110" spans="8:55" s="616" customFormat="1">
      <c r="H2110" s="230"/>
      <c r="J2110" s="617"/>
      <c r="L2110" s="617"/>
      <c r="Q2110" s="617"/>
      <c r="R2110" s="615"/>
      <c r="AA2110" s="618"/>
      <c r="AB2110" s="167"/>
      <c r="AD2110" s="618"/>
      <c r="AE2110" s="167"/>
      <c r="AU2110" s="618"/>
      <c r="AW2110" s="230"/>
      <c r="BB2110" s="619"/>
      <c r="BC2110" s="619"/>
    </row>
    <row r="2111" spans="8:55" s="616" customFormat="1">
      <c r="H2111" s="230"/>
      <c r="J2111" s="617"/>
      <c r="L2111" s="617"/>
      <c r="Q2111" s="617"/>
      <c r="R2111" s="615"/>
      <c r="AA2111" s="618"/>
      <c r="AB2111" s="167"/>
      <c r="AD2111" s="618"/>
      <c r="AE2111" s="167"/>
      <c r="AU2111" s="618"/>
      <c r="AW2111" s="230"/>
      <c r="BB2111" s="619"/>
      <c r="BC2111" s="619"/>
    </row>
    <row r="2112" spans="8:55" s="616" customFormat="1">
      <c r="H2112" s="230"/>
      <c r="J2112" s="617"/>
      <c r="L2112" s="617"/>
      <c r="Q2112" s="617"/>
      <c r="R2112" s="615"/>
      <c r="AA2112" s="618"/>
      <c r="AB2112" s="167"/>
      <c r="AD2112" s="618"/>
      <c r="AE2112" s="167"/>
      <c r="AU2112" s="618"/>
      <c r="AW2112" s="230"/>
      <c r="BB2112" s="619"/>
      <c r="BC2112" s="619"/>
    </row>
    <row r="2113" spans="8:55" s="616" customFormat="1">
      <c r="H2113" s="230"/>
      <c r="J2113" s="617"/>
      <c r="L2113" s="617"/>
      <c r="Q2113" s="617"/>
      <c r="R2113" s="615"/>
      <c r="AA2113" s="618"/>
      <c r="AB2113" s="167"/>
      <c r="AD2113" s="618"/>
      <c r="AE2113" s="167"/>
      <c r="AU2113" s="618"/>
      <c r="AW2113" s="230"/>
      <c r="BB2113" s="619"/>
      <c r="BC2113" s="619"/>
    </row>
    <row r="2114" spans="8:55" s="616" customFormat="1">
      <c r="H2114" s="230"/>
      <c r="J2114" s="617"/>
      <c r="L2114" s="617"/>
      <c r="Q2114" s="617"/>
      <c r="R2114" s="615"/>
      <c r="AA2114" s="618"/>
      <c r="AB2114" s="167"/>
      <c r="AD2114" s="618"/>
      <c r="AE2114" s="167"/>
      <c r="AU2114" s="618"/>
      <c r="AW2114" s="230"/>
      <c r="BB2114" s="619"/>
      <c r="BC2114" s="619"/>
    </row>
    <row r="2115" spans="8:55" s="616" customFormat="1">
      <c r="H2115" s="230"/>
      <c r="J2115" s="617"/>
      <c r="L2115" s="617"/>
      <c r="Q2115" s="617"/>
      <c r="R2115" s="615"/>
      <c r="AA2115" s="618"/>
      <c r="AB2115" s="167"/>
      <c r="AD2115" s="618"/>
      <c r="AE2115" s="167"/>
      <c r="AU2115" s="618"/>
      <c r="AW2115" s="230"/>
      <c r="BB2115" s="619"/>
      <c r="BC2115" s="619"/>
    </row>
    <row r="2116" spans="8:55" s="616" customFormat="1">
      <c r="H2116" s="230"/>
      <c r="J2116" s="617"/>
      <c r="L2116" s="617"/>
      <c r="Q2116" s="617"/>
      <c r="R2116" s="615"/>
      <c r="AA2116" s="618"/>
      <c r="AB2116" s="167"/>
      <c r="AD2116" s="618"/>
      <c r="AE2116" s="167"/>
      <c r="AU2116" s="618"/>
      <c r="AW2116" s="230"/>
      <c r="BB2116" s="619"/>
      <c r="BC2116" s="619"/>
    </row>
    <row r="2117" spans="8:55" s="616" customFormat="1">
      <c r="H2117" s="230"/>
      <c r="J2117" s="617"/>
      <c r="L2117" s="617"/>
      <c r="Q2117" s="617"/>
      <c r="R2117" s="615"/>
      <c r="AA2117" s="618"/>
      <c r="AB2117" s="167"/>
      <c r="AD2117" s="618"/>
      <c r="AE2117" s="167"/>
      <c r="AU2117" s="618"/>
      <c r="AW2117" s="230"/>
      <c r="BB2117" s="619"/>
      <c r="BC2117" s="619"/>
    </row>
    <row r="2118" spans="8:55" s="616" customFormat="1">
      <c r="H2118" s="230"/>
      <c r="J2118" s="617"/>
      <c r="L2118" s="617"/>
      <c r="Q2118" s="617"/>
      <c r="R2118" s="615"/>
      <c r="AA2118" s="618"/>
      <c r="AB2118" s="167"/>
      <c r="AD2118" s="618"/>
      <c r="AE2118" s="167"/>
      <c r="AU2118" s="618"/>
      <c r="AW2118" s="230"/>
      <c r="BB2118" s="619"/>
      <c r="BC2118" s="619"/>
    </row>
    <row r="2119" spans="8:55" s="616" customFormat="1">
      <c r="H2119" s="230"/>
      <c r="J2119" s="617"/>
      <c r="L2119" s="617"/>
      <c r="Q2119" s="617"/>
      <c r="R2119" s="615"/>
      <c r="AA2119" s="618"/>
      <c r="AB2119" s="167"/>
      <c r="AD2119" s="618"/>
      <c r="AE2119" s="167"/>
      <c r="AU2119" s="618"/>
      <c r="AW2119" s="230"/>
      <c r="BB2119" s="619"/>
      <c r="BC2119" s="619"/>
    </row>
    <row r="2120" spans="8:55" s="616" customFormat="1">
      <c r="H2120" s="230"/>
      <c r="J2120" s="617"/>
      <c r="L2120" s="617"/>
      <c r="Q2120" s="617"/>
      <c r="R2120" s="615"/>
      <c r="AA2120" s="618"/>
      <c r="AB2120" s="167"/>
      <c r="AD2120" s="618"/>
      <c r="AE2120" s="167"/>
      <c r="AU2120" s="618"/>
      <c r="AW2120" s="230"/>
      <c r="BB2120" s="619"/>
      <c r="BC2120" s="619"/>
    </row>
    <row r="2121" spans="8:55" s="616" customFormat="1">
      <c r="H2121" s="230"/>
      <c r="J2121" s="617"/>
      <c r="L2121" s="617"/>
      <c r="Q2121" s="617"/>
      <c r="R2121" s="615"/>
      <c r="AA2121" s="618"/>
      <c r="AB2121" s="167"/>
      <c r="AD2121" s="618"/>
      <c r="AE2121" s="167"/>
      <c r="AU2121" s="618"/>
      <c r="AW2121" s="230"/>
      <c r="BB2121" s="619"/>
      <c r="BC2121" s="619"/>
    </row>
    <row r="2122" spans="8:55" s="616" customFormat="1">
      <c r="H2122" s="230"/>
      <c r="J2122" s="617"/>
      <c r="L2122" s="617"/>
      <c r="Q2122" s="617"/>
      <c r="R2122" s="615"/>
      <c r="AA2122" s="618"/>
      <c r="AB2122" s="167"/>
      <c r="AD2122" s="618"/>
      <c r="AE2122" s="167"/>
      <c r="AU2122" s="618"/>
      <c r="AW2122" s="230"/>
      <c r="BB2122" s="619"/>
      <c r="BC2122" s="619"/>
    </row>
    <row r="2123" spans="8:55" s="616" customFormat="1">
      <c r="H2123" s="230"/>
      <c r="J2123" s="617"/>
      <c r="L2123" s="617"/>
      <c r="Q2123" s="617"/>
      <c r="R2123" s="615"/>
      <c r="AA2123" s="618"/>
      <c r="AB2123" s="167"/>
      <c r="AD2123" s="618"/>
      <c r="AE2123" s="167"/>
      <c r="AU2123" s="618"/>
      <c r="AW2123" s="230"/>
      <c r="BB2123" s="619"/>
      <c r="BC2123" s="619"/>
    </row>
    <row r="2124" spans="8:55" s="616" customFormat="1">
      <c r="H2124" s="230"/>
      <c r="J2124" s="617"/>
      <c r="L2124" s="617"/>
      <c r="Q2124" s="617"/>
      <c r="R2124" s="615"/>
      <c r="AA2124" s="618"/>
      <c r="AB2124" s="167"/>
      <c r="AD2124" s="618"/>
      <c r="AE2124" s="167"/>
      <c r="AU2124" s="618"/>
      <c r="AW2124" s="230"/>
      <c r="BB2124" s="619"/>
      <c r="BC2124" s="619"/>
    </row>
    <row r="2125" spans="8:55" s="616" customFormat="1">
      <c r="H2125" s="230"/>
      <c r="J2125" s="617"/>
      <c r="L2125" s="617"/>
      <c r="Q2125" s="617"/>
      <c r="R2125" s="615"/>
      <c r="AA2125" s="618"/>
      <c r="AB2125" s="167"/>
      <c r="AD2125" s="618"/>
      <c r="AE2125" s="167"/>
      <c r="AU2125" s="618"/>
      <c r="AW2125" s="230"/>
      <c r="BB2125" s="619"/>
      <c r="BC2125" s="619"/>
    </row>
    <row r="2126" spans="8:55" s="616" customFormat="1">
      <c r="H2126" s="230"/>
      <c r="J2126" s="617"/>
      <c r="L2126" s="617"/>
      <c r="Q2126" s="617"/>
      <c r="R2126" s="615"/>
      <c r="AA2126" s="618"/>
      <c r="AB2126" s="167"/>
      <c r="AD2126" s="618"/>
      <c r="AE2126" s="167"/>
      <c r="AU2126" s="618"/>
      <c r="AW2126" s="230"/>
      <c r="BB2126" s="619"/>
      <c r="BC2126" s="619"/>
    </row>
    <row r="2127" spans="8:55" s="616" customFormat="1">
      <c r="H2127" s="230"/>
      <c r="J2127" s="617"/>
      <c r="L2127" s="617"/>
      <c r="Q2127" s="617"/>
      <c r="R2127" s="615"/>
      <c r="AA2127" s="618"/>
      <c r="AB2127" s="167"/>
      <c r="AD2127" s="618"/>
      <c r="AE2127" s="167"/>
      <c r="AU2127" s="618"/>
      <c r="AW2127" s="230"/>
      <c r="BB2127" s="619"/>
      <c r="BC2127" s="619"/>
    </row>
    <row r="2128" spans="8:55" s="616" customFormat="1">
      <c r="H2128" s="230"/>
      <c r="J2128" s="617"/>
      <c r="L2128" s="617"/>
      <c r="Q2128" s="617"/>
      <c r="R2128" s="615"/>
      <c r="AA2128" s="618"/>
      <c r="AB2128" s="167"/>
      <c r="AD2128" s="618"/>
      <c r="AE2128" s="167"/>
      <c r="AU2128" s="618"/>
      <c r="AW2128" s="230"/>
      <c r="BB2128" s="619"/>
      <c r="BC2128" s="619"/>
    </row>
    <row r="2129" spans="8:55" s="616" customFormat="1">
      <c r="H2129" s="230"/>
      <c r="J2129" s="617"/>
      <c r="L2129" s="617"/>
      <c r="Q2129" s="617"/>
      <c r="R2129" s="615"/>
      <c r="AA2129" s="618"/>
      <c r="AB2129" s="167"/>
      <c r="AD2129" s="618"/>
      <c r="AE2129" s="167"/>
      <c r="AU2129" s="618"/>
      <c r="AW2129" s="230"/>
      <c r="BB2129" s="619"/>
      <c r="BC2129" s="619"/>
    </row>
    <row r="2130" spans="8:55" s="616" customFormat="1">
      <c r="H2130" s="230"/>
      <c r="J2130" s="617"/>
      <c r="L2130" s="617"/>
      <c r="Q2130" s="617"/>
      <c r="R2130" s="615"/>
      <c r="AA2130" s="618"/>
      <c r="AB2130" s="167"/>
      <c r="AD2130" s="618"/>
      <c r="AE2130" s="167"/>
      <c r="AU2130" s="618"/>
      <c r="AW2130" s="230"/>
      <c r="BB2130" s="619"/>
      <c r="BC2130" s="619"/>
    </row>
    <row r="2131" spans="8:55" s="616" customFormat="1">
      <c r="H2131" s="230"/>
      <c r="J2131" s="617"/>
      <c r="L2131" s="617"/>
      <c r="Q2131" s="617"/>
      <c r="R2131" s="615"/>
      <c r="AA2131" s="618"/>
      <c r="AB2131" s="167"/>
      <c r="AD2131" s="618"/>
      <c r="AE2131" s="167"/>
      <c r="AU2131" s="618"/>
      <c r="AW2131" s="230"/>
      <c r="BB2131" s="619"/>
      <c r="BC2131" s="619"/>
    </row>
    <row r="2132" spans="8:55" s="616" customFormat="1">
      <c r="H2132" s="230"/>
      <c r="J2132" s="617"/>
      <c r="L2132" s="617"/>
      <c r="Q2132" s="617"/>
      <c r="R2132" s="615"/>
      <c r="AA2132" s="618"/>
      <c r="AB2132" s="167"/>
      <c r="AD2132" s="618"/>
      <c r="AE2132" s="167"/>
      <c r="AU2132" s="618"/>
      <c r="AW2132" s="230"/>
      <c r="BB2132" s="619"/>
      <c r="BC2132" s="619"/>
    </row>
    <row r="2133" spans="8:55" s="616" customFormat="1">
      <c r="H2133" s="230"/>
      <c r="J2133" s="617"/>
      <c r="L2133" s="617"/>
      <c r="Q2133" s="617"/>
      <c r="R2133" s="615"/>
      <c r="AA2133" s="618"/>
      <c r="AB2133" s="167"/>
      <c r="AD2133" s="618"/>
      <c r="AE2133" s="167"/>
      <c r="AU2133" s="618"/>
      <c r="AW2133" s="230"/>
      <c r="BB2133" s="619"/>
      <c r="BC2133" s="619"/>
    </row>
    <row r="2134" spans="8:55" s="616" customFormat="1">
      <c r="H2134" s="230"/>
      <c r="J2134" s="617"/>
      <c r="L2134" s="617"/>
      <c r="Q2134" s="617"/>
      <c r="R2134" s="615"/>
      <c r="AA2134" s="618"/>
      <c r="AB2134" s="167"/>
      <c r="AD2134" s="618"/>
      <c r="AE2134" s="167"/>
      <c r="AU2134" s="618"/>
      <c r="AW2134" s="230"/>
      <c r="BB2134" s="619"/>
      <c r="BC2134" s="619"/>
    </row>
    <row r="2135" spans="8:55" s="616" customFormat="1">
      <c r="H2135" s="230"/>
      <c r="J2135" s="617"/>
      <c r="L2135" s="617"/>
      <c r="Q2135" s="617"/>
      <c r="R2135" s="615"/>
      <c r="AA2135" s="618"/>
      <c r="AB2135" s="167"/>
      <c r="AD2135" s="618"/>
      <c r="AE2135" s="167"/>
      <c r="AU2135" s="618"/>
      <c r="AW2135" s="230"/>
      <c r="BB2135" s="619"/>
      <c r="BC2135" s="619"/>
    </row>
    <row r="2136" spans="8:55" s="616" customFormat="1">
      <c r="H2136" s="230"/>
      <c r="J2136" s="617"/>
      <c r="L2136" s="617"/>
      <c r="Q2136" s="617"/>
      <c r="R2136" s="615"/>
      <c r="AA2136" s="618"/>
      <c r="AB2136" s="167"/>
      <c r="AD2136" s="618"/>
      <c r="AE2136" s="167"/>
      <c r="AU2136" s="618"/>
      <c r="AW2136" s="230"/>
      <c r="BB2136" s="619"/>
      <c r="BC2136" s="619"/>
    </row>
    <row r="2137" spans="8:55" s="616" customFormat="1">
      <c r="H2137" s="230"/>
      <c r="J2137" s="617"/>
      <c r="L2137" s="617"/>
      <c r="Q2137" s="617"/>
      <c r="R2137" s="615"/>
      <c r="AA2137" s="618"/>
      <c r="AB2137" s="167"/>
      <c r="AD2137" s="618"/>
      <c r="AE2137" s="167"/>
      <c r="AU2137" s="618"/>
      <c r="AW2137" s="230"/>
      <c r="BB2137" s="619"/>
      <c r="BC2137" s="619"/>
    </row>
    <row r="2138" spans="8:55" s="616" customFormat="1">
      <c r="H2138" s="230"/>
      <c r="J2138" s="617"/>
      <c r="L2138" s="617"/>
      <c r="Q2138" s="617"/>
      <c r="R2138" s="615"/>
      <c r="AA2138" s="618"/>
      <c r="AB2138" s="167"/>
      <c r="AD2138" s="618"/>
      <c r="AE2138" s="167"/>
      <c r="AU2138" s="618"/>
      <c r="AW2138" s="230"/>
      <c r="BB2138" s="619"/>
      <c r="BC2138" s="619"/>
    </row>
    <row r="2139" spans="8:55" s="616" customFormat="1">
      <c r="H2139" s="230"/>
      <c r="J2139" s="617"/>
      <c r="L2139" s="617"/>
      <c r="Q2139" s="617"/>
      <c r="R2139" s="615"/>
      <c r="AA2139" s="618"/>
      <c r="AB2139" s="167"/>
      <c r="AD2139" s="618"/>
      <c r="AE2139" s="167"/>
      <c r="AU2139" s="618"/>
      <c r="AW2139" s="230"/>
      <c r="BB2139" s="619"/>
      <c r="BC2139" s="619"/>
    </row>
    <row r="2140" spans="8:55" s="616" customFormat="1">
      <c r="H2140" s="230"/>
      <c r="J2140" s="617"/>
      <c r="L2140" s="617"/>
      <c r="Q2140" s="617"/>
      <c r="R2140" s="615"/>
      <c r="AA2140" s="618"/>
      <c r="AB2140" s="167"/>
      <c r="AD2140" s="618"/>
      <c r="AE2140" s="167"/>
      <c r="AU2140" s="618"/>
      <c r="AW2140" s="230"/>
      <c r="BB2140" s="619"/>
      <c r="BC2140" s="619"/>
    </row>
    <row r="2141" spans="8:55" s="616" customFormat="1">
      <c r="H2141" s="230"/>
      <c r="J2141" s="617"/>
      <c r="L2141" s="617"/>
      <c r="Q2141" s="617"/>
      <c r="R2141" s="615"/>
      <c r="AA2141" s="618"/>
      <c r="AB2141" s="167"/>
      <c r="AD2141" s="618"/>
      <c r="AE2141" s="167"/>
      <c r="AU2141" s="618"/>
      <c r="AW2141" s="230"/>
      <c r="BB2141" s="619"/>
      <c r="BC2141" s="619"/>
    </row>
    <row r="2142" spans="8:55" s="616" customFormat="1">
      <c r="H2142" s="230"/>
      <c r="J2142" s="617"/>
      <c r="L2142" s="617"/>
      <c r="Q2142" s="617"/>
      <c r="R2142" s="615"/>
      <c r="AA2142" s="618"/>
      <c r="AB2142" s="167"/>
      <c r="AD2142" s="618"/>
      <c r="AE2142" s="167"/>
      <c r="AU2142" s="618"/>
      <c r="AW2142" s="230"/>
      <c r="BB2142" s="619"/>
      <c r="BC2142" s="619"/>
    </row>
    <row r="2143" spans="8:55" s="616" customFormat="1">
      <c r="H2143" s="230"/>
      <c r="J2143" s="617"/>
      <c r="L2143" s="617"/>
      <c r="Q2143" s="617"/>
      <c r="R2143" s="615"/>
      <c r="AA2143" s="618"/>
      <c r="AB2143" s="167"/>
      <c r="AD2143" s="618"/>
      <c r="AE2143" s="167"/>
      <c r="AU2143" s="618"/>
      <c r="AW2143" s="230"/>
      <c r="BB2143" s="619"/>
      <c r="BC2143" s="619"/>
    </row>
    <row r="2144" spans="8:55" s="616" customFormat="1">
      <c r="H2144" s="230"/>
      <c r="J2144" s="617"/>
      <c r="L2144" s="617"/>
      <c r="Q2144" s="617"/>
      <c r="R2144" s="615"/>
      <c r="AA2144" s="618"/>
      <c r="AB2144" s="167"/>
      <c r="AD2144" s="618"/>
      <c r="AE2144" s="167"/>
      <c r="AU2144" s="618"/>
      <c r="AW2144" s="230"/>
      <c r="BB2144" s="619"/>
      <c r="BC2144" s="619"/>
    </row>
    <row r="2145" spans="8:55" s="616" customFormat="1">
      <c r="H2145" s="230"/>
      <c r="J2145" s="617"/>
      <c r="L2145" s="617"/>
      <c r="Q2145" s="617"/>
      <c r="R2145" s="615"/>
      <c r="AA2145" s="618"/>
      <c r="AB2145" s="167"/>
      <c r="AD2145" s="618"/>
      <c r="AE2145" s="167"/>
      <c r="AU2145" s="618"/>
      <c r="AW2145" s="230"/>
      <c r="BB2145" s="619"/>
      <c r="BC2145" s="619"/>
    </row>
    <row r="2146" spans="8:55" s="616" customFormat="1">
      <c r="H2146" s="230"/>
      <c r="J2146" s="617"/>
      <c r="L2146" s="617"/>
      <c r="Q2146" s="617"/>
      <c r="R2146" s="615"/>
      <c r="AA2146" s="618"/>
      <c r="AB2146" s="167"/>
      <c r="AD2146" s="618"/>
      <c r="AE2146" s="167"/>
      <c r="AU2146" s="618"/>
      <c r="AW2146" s="230"/>
      <c r="BB2146" s="619"/>
      <c r="BC2146" s="619"/>
    </row>
    <row r="2147" spans="8:55" s="616" customFormat="1">
      <c r="H2147" s="230"/>
      <c r="J2147" s="617"/>
      <c r="L2147" s="617"/>
      <c r="Q2147" s="617"/>
      <c r="R2147" s="615"/>
      <c r="AA2147" s="618"/>
      <c r="AB2147" s="167"/>
      <c r="AD2147" s="618"/>
      <c r="AE2147" s="167"/>
      <c r="AU2147" s="618"/>
      <c r="AW2147" s="230"/>
      <c r="BB2147" s="619"/>
      <c r="BC2147" s="619"/>
    </row>
    <row r="2148" spans="8:55" s="616" customFormat="1">
      <c r="H2148" s="230"/>
      <c r="J2148" s="617"/>
      <c r="L2148" s="617"/>
      <c r="Q2148" s="617"/>
      <c r="R2148" s="615"/>
      <c r="AA2148" s="618"/>
      <c r="AB2148" s="167"/>
      <c r="AD2148" s="618"/>
      <c r="AE2148" s="167"/>
      <c r="AU2148" s="618"/>
      <c r="AW2148" s="230"/>
      <c r="BB2148" s="619"/>
      <c r="BC2148" s="619"/>
    </row>
    <row r="2149" spans="8:55" s="616" customFormat="1">
      <c r="H2149" s="230"/>
      <c r="J2149" s="617"/>
      <c r="L2149" s="617"/>
      <c r="Q2149" s="617"/>
      <c r="R2149" s="615"/>
      <c r="AA2149" s="618"/>
      <c r="AB2149" s="167"/>
      <c r="AD2149" s="618"/>
      <c r="AE2149" s="167"/>
      <c r="AU2149" s="618"/>
      <c r="AW2149" s="230"/>
      <c r="BB2149" s="619"/>
      <c r="BC2149" s="619"/>
    </row>
    <row r="2150" spans="8:55" s="616" customFormat="1">
      <c r="H2150" s="230"/>
      <c r="J2150" s="617"/>
      <c r="L2150" s="617"/>
      <c r="Q2150" s="617"/>
      <c r="R2150" s="615"/>
      <c r="AA2150" s="618"/>
      <c r="AB2150" s="167"/>
      <c r="AD2150" s="618"/>
      <c r="AE2150" s="167"/>
      <c r="AU2150" s="618"/>
      <c r="AW2150" s="230"/>
      <c r="BB2150" s="619"/>
      <c r="BC2150" s="619"/>
    </row>
    <row r="2151" spans="8:55" s="616" customFormat="1">
      <c r="H2151" s="230"/>
      <c r="J2151" s="617"/>
      <c r="L2151" s="617"/>
      <c r="Q2151" s="617"/>
      <c r="R2151" s="615"/>
      <c r="AA2151" s="618"/>
      <c r="AB2151" s="167"/>
      <c r="AD2151" s="618"/>
      <c r="AE2151" s="167"/>
      <c r="AU2151" s="618"/>
      <c r="AW2151" s="230"/>
      <c r="BB2151" s="619"/>
      <c r="BC2151" s="619"/>
    </row>
    <row r="2152" spans="8:55" s="616" customFormat="1">
      <c r="H2152" s="230"/>
      <c r="J2152" s="617"/>
      <c r="L2152" s="617"/>
      <c r="Q2152" s="617"/>
      <c r="R2152" s="615"/>
      <c r="AA2152" s="618"/>
      <c r="AB2152" s="167"/>
      <c r="AD2152" s="618"/>
      <c r="AE2152" s="167"/>
      <c r="AU2152" s="618"/>
      <c r="AW2152" s="230"/>
      <c r="BB2152" s="619"/>
      <c r="BC2152" s="619"/>
    </row>
    <row r="2153" spans="8:55" s="616" customFormat="1">
      <c r="H2153" s="230"/>
      <c r="J2153" s="617"/>
      <c r="L2153" s="617"/>
      <c r="Q2153" s="617"/>
      <c r="R2153" s="615"/>
      <c r="AA2153" s="618"/>
      <c r="AB2153" s="167"/>
      <c r="AD2153" s="618"/>
      <c r="AE2153" s="167"/>
      <c r="AU2153" s="618"/>
      <c r="AW2153" s="230"/>
      <c r="BB2153" s="619"/>
      <c r="BC2153" s="619"/>
    </row>
    <row r="2154" spans="8:55" s="616" customFormat="1">
      <c r="H2154" s="230"/>
      <c r="J2154" s="617"/>
      <c r="L2154" s="617"/>
      <c r="Q2154" s="617"/>
      <c r="R2154" s="615"/>
      <c r="AA2154" s="618"/>
      <c r="AB2154" s="167"/>
      <c r="AD2154" s="618"/>
      <c r="AE2154" s="167"/>
      <c r="AU2154" s="618"/>
      <c r="AW2154" s="230"/>
      <c r="BB2154" s="619"/>
      <c r="BC2154" s="619"/>
    </row>
    <row r="2155" spans="8:55" s="616" customFormat="1">
      <c r="H2155" s="230"/>
      <c r="J2155" s="617"/>
      <c r="L2155" s="617"/>
      <c r="Q2155" s="617"/>
      <c r="R2155" s="615"/>
      <c r="AA2155" s="618"/>
      <c r="AB2155" s="167"/>
      <c r="AD2155" s="618"/>
      <c r="AE2155" s="167"/>
      <c r="AU2155" s="618"/>
      <c r="AW2155" s="230"/>
      <c r="BB2155" s="619"/>
      <c r="BC2155" s="619"/>
    </row>
    <row r="2156" spans="8:55" s="616" customFormat="1">
      <c r="H2156" s="230"/>
      <c r="J2156" s="617"/>
      <c r="L2156" s="617"/>
      <c r="Q2156" s="617"/>
      <c r="R2156" s="615"/>
      <c r="AA2156" s="618"/>
      <c r="AB2156" s="167"/>
      <c r="AD2156" s="618"/>
      <c r="AE2156" s="167"/>
      <c r="AU2156" s="618"/>
      <c r="AW2156" s="230"/>
      <c r="BB2156" s="619"/>
      <c r="BC2156" s="619"/>
    </row>
    <row r="2157" spans="8:55" s="616" customFormat="1">
      <c r="H2157" s="230"/>
      <c r="J2157" s="617"/>
      <c r="L2157" s="617"/>
      <c r="Q2157" s="617"/>
      <c r="R2157" s="615"/>
      <c r="AA2157" s="618"/>
      <c r="AB2157" s="167"/>
      <c r="AD2157" s="618"/>
      <c r="AE2157" s="167"/>
      <c r="AU2157" s="618"/>
      <c r="AW2157" s="230"/>
      <c r="BB2157" s="619"/>
      <c r="BC2157" s="619"/>
    </row>
    <row r="2158" spans="8:55" s="616" customFormat="1">
      <c r="H2158" s="230"/>
      <c r="J2158" s="617"/>
      <c r="L2158" s="617"/>
      <c r="Q2158" s="617"/>
      <c r="R2158" s="615"/>
      <c r="AA2158" s="618"/>
      <c r="AB2158" s="167"/>
      <c r="AD2158" s="618"/>
      <c r="AE2158" s="167"/>
      <c r="AU2158" s="618"/>
      <c r="AW2158" s="230"/>
      <c r="BB2158" s="619"/>
      <c r="BC2158" s="619"/>
    </row>
    <row r="2159" spans="8:55" s="616" customFormat="1">
      <c r="H2159" s="230"/>
      <c r="J2159" s="617"/>
      <c r="L2159" s="617"/>
      <c r="Q2159" s="617"/>
      <c r="R2159" s="615"/>
      <c r="AA2159" s="618"/>
      <c r="AB2159" s="167"/>
      <c r="AD2159" s="618"/>
      <c r="AE2159" s="167"/>
      <c r="AU2159" s="618"/>
      <c r="AW2159" s="230"/>
      <c r="BB2159" s="619"/>
      <c r="BC2159" s="619"/>
    </row>
    <row r="2160" spans="8:55" s="616" customFormat="1">
      <c r="H2160" s="230"/>
      <c r="J2160" s="617"/>
      <c r="L2160" s="617"/>
      <c r="Q2160" s="617"/>
      <c r="R2160" s="615"/>
      <c r="AA2160" s="618"/>
      <c r="AB2160" s="167"/>
      <c r="AD2160" s="618"/>
      <c r="AE2160" s="167"/>
      <c r="AU2160" s="618"/>
      <c r="AW2160" s="230"/>
      <c r="BB2160" s="619"/>
      <c r="BC2160" s="619"/>
    </row>
    <row r="2161" spans="8:55" s="616" customFormat="1">
      <c r="H2161" s="230"/>
      <c r="J2161" s="617"/>
      <c r="L2161" s="617"/>
      <c r="Q2161" s="617"/>
      <c r="R2161" s="615"/>
      <c r="AA2161" s="618"/>
      <c r="AB2161" s="167"/>
      <c r="AD2161" s="618"/>
      <c r="AE2161" s="167"/>
      <c r="AU2161" s="618"/>
      <c r="AW2161" s="230"/>
      <c r="BB2161" s="619"/>
      <c r="BC2161" s="619"/>
    </row>
    <row r="2162" spans="8:55" s="616" customFormat="1">
      <c r="H2162" s="230"/>
      <c r="J2162" s="617"/>
      <c r="L2162" s="617"/>
      <c r="Q2162" s="617"/>
      <c r="R2162" s="615"/>
      <c r="AA2162" s="618"/>
      <c r="AB2162" s="167"/>
      <c r="AD2162" s="618"/>
      <c r="AE2162" s="167"/>
      <c r="AU2162" s="618"/>
      <c r="AW2162" s="230"/>
      <c r="BB2162" s="619"/>
      <c r="BC2162" s="619"/>
    </row>
    <row r="2163" spans="8:55" s="616" customFormat="1">
      <c r="H2163" s="230"/>
      <c r="J2163" s="617"/>
      <c r="L2163" s="617"/>
      <c r="Q2163" s="617"/>
      <c r="R2163" s="615"/>
      <c r="AA2163" s="618"/>
      <c r="AB2163" s="167"/>
      <c r="AD2163" s="618"/>
      <c r="AE2163" s="167"/>
      <c r="AU2163" s="618"/>
      <c r="AW2163" s="230"/>
      <c r="BB2163" s="619"/>
      <c r="BC2163" s="619"/>
    </row>
    <row r="2164" spans="8:55" s="616" customFormat="1">
      <c r="H2164" s="230"/>
      <c r="J2164" s="617"/>
      <c r="L2164" s="617"/>
      <c r="Q2164" s="617"/>
      <c r="R2164" s="615"/>
      <c r="AA2164" s="618"/>
      <c r="AB2164" s="167"/>
      <c r="AD2164" s="618"/>
      <c r="AE2164" s="167"/>
      <c r="AU2164" s="618"/>
      <c r="AW2164" s="230"/>
      <c r="BB2164" s="619"/>
      <c r="BC2164" s="619"/>
    </row>
    <row r="2165" spans="8:55" s="616" customFormat="1">
      <c r="H2165" s="230"/>
      <c r="J2165" s="617"/>
      <c r="L2165" s="617"/>
      <c r="Q2165" s="617"/>
      <c r="R2165" s="615"/>
      <c r="AA2165" s="618"/>
      <c r="AB2165" s="167"/>
      <c r="AD2165" s="618"/>
      <c r="AE2165" s="167"/>
      <c r="AU2165" s="618"/>
      <c r="AW2165" s="230"/>
      <c r="BB2165" s="619"/>
      <c r="BC2165" s="619"/>
    </row>
    <row r="2166" spans="8:55" s="616" customFormat="1">
      <c r="H2166" s="230"/>
      <c r="J2166" s="617"/>
      <c r="L2166" s="617"/>
      <c r="Q2166" s="617"/>
      <c r="R2166" s="615"/>
      <c r="AA2166" s="618"/>
      <c r="AB2166" s="167"/>
      <c r="AD2166" s="618"/>
      <c r="AE2166" s="167"/>
      <c r="AU2166" s="618"/>
      <c r="AW2166" s="230"/>
      <c r="BB2166" s="619"/>
      <c r="BC2166" s="619"/>
    </row>
    <row r="2167" spans="8:55" s="616" customFormat="1">
      <c r="H2167" s="230"/>
      <c r="J2167" s="617"/>
      <c r="L2167" s="617"/>
      <c r="Q2167" s="617"/>
      <c r="R2167" s="615"/>
      <c r="AA2167" s="618"/>
      <c r="AB2167" s="167"/>
      <c r="AD2167" s="618"/>
      <c r="AE2167" s="167"/>
      <c r="AU2167" s="618"/>
      <c r="AW2167" s="230"/>
      <c r="BB2167" s="619"/>
      <c r="BC2167" s="619"/>
    </row>
    <row r="2168" spans="8:55" s="616" customFormat="1">
      <c r="H2168" s="230"/>
      <c r="J2168" s="617"/>
      <c r="L2168" s="617"/>
      <c r="Q2168" s="617"/>
      <c r="R2168" s="615"/>
      <c r="AA2168" s="618"/>
      <c r="AB2168" s="167"/>
      <c r="AD2168" s="618"/>
      <c r="AE2168" s="167"/>
      <c r="AU2168" s="618"/>
      <c r="AW2168" s="230"/>
      <c r="BB2168" s="619"/>
      <c r="BC2168" s="619"/>
    </row>
    <row r="2169" spans="8:55" s="616" customFormat="1">
      <c r="H2169" s="230"/>
      <c r="J2169" s="617"/>
      <c r="L2169" s="617"/>
      <c r="Q2169" s="617"/>
      <c r="R2169" s="615"/>
      <c r="AA2169" s="618"/>
      <c r="AB2169" s="167"/>
      <c r="AD2169" s="618"/>
      <c r="AE2169" s="167"/>
      <c r="AU2169" s="618"/>
      <c r="AW2169" s="230"/>
      <c r="BB2169" s="619"/>
      <c r="BC2169" s="619"/>
    </row>
    <row r="2170" spans="8:55" s="616" customFormat="1">
      <c r="H2170" s="230"/>
      <c r="J2170" s="617"/>
      <c r="L2170" s="617"/>
      <c r="Q2170" s="617"/>
      <c r="R2170" s="615"/>
      <c r="AA2170" s="618"/>
      <c r="AB2170" s="167"/>
      <c r="AD2170" s="618"/>
      <c r="AE2170" s="167"/>
      <c r="AU2170" s="618"/>
      <c r="AW2170" s="230"/>
      <c r="BB2170" s="619"/>
      <c r="BC2170" s="619"/>
    </row>
    <row r="2171" spans="8:55" s="616" customFormat="1">
      <c r="H2171" s="230"/>
      <c r="J2171" s="617"/>
      <c r="L2171" s="617"/>
      <c r="Q2171" s="617"/>
      <c r="R2171" s="615"/>
      <c r="AA2171" s="618"/>
      <c r="AB2171" s="167"/>
      <c r="AD2171" s="618"/>
      <c r="AE2171" s="167"/>
      <c r="AU2171" s="618"/>
      <c r="AW2171" s="230"/>
      <c r="BB2171" s="619"/>
      <c r="BC2171" s="619"/>
    </row>
    <row r="2172" spans="8:55" s="616" customFormat="1">
      <c r="H2172" s="230"/>
      <c r="J2172" s="617"/>
      <c r="L2172" s="617"/>
      <c r="Q2172" s="617"/>
      <c r="R2172" s="615"/>
      <c r="AA2172" s="618"/>
      <c r="AB2172" s="167"/>
      <c r="AD2172" s="618"/>
      <c r="AE2172" s="167"/>
      <c r="AU2172" s="618"/>
      <c r="AW2172" s="230"/>
      <c r="BB2172" s="619"/>
      <c r="BC2172" s="619"/>
    </row>
    <row r="2173" spans="8:55" s="616" customFormat="1">
      <c r="H2173" s="230"/>
      <c r="J2173" s="617"/>
      <c r="L2173" s="617"/>
      <c r="Q2173" s="617"/>
      <c r="R2173" s="615"/>
      <c r="AA2173" s="618"/>
      <c r="AB2173" s="167"/>
      <c r="AD2173" s="618"/>
      <c r="AE2173" s="167"/>
      <c r="AU2173" s="618"/>
      <c r="AW2173" s="230"/>
      <c r="BB2173" s="619"/>
      <c r="BC2173" s="619"/>
    </row>
    <row r="2174" spans="8:55" s="616" customFormat="1">
      <c r="H2174" s="230"/>
      <c r="J2174" s="617"/>
      <c r="L2174" s="617"/>
      <c r="Q2174" s="617"/>
      <c r="R2174" s="615"/>
      <c r="AA2174" s="618"/>
      <c r="AB2174" s="167"/>
      <c r="AD2174" s="618"/>
      <c r="AE2174" s="167"/>
      <c r="AU2174" s="618"/>
      <c r="AW2174" s="230"/>
      <c r="BB2174" s="619"/>
      <c r="BC2174" s="619"/>
    </row>
    <row r="2175" spans="8:55" s="616" customFormat="1">
      <c r="H2175" s="230"/>
      <c r="J2175" s="617"/>
      <c r="L2175" s="617"/>
      <c r="Q2175" s="617"/>
      <c r="R2175" s="615"/>
      <c r="AA2175" s="618"/>
      <c r="AB2175" s="167"/>
      <c r="AD2175" s="618"/>
      <c r="AE2175" s="167"/>
      <c r="AU2175" s="618"/>
      <c r="AW2175" s="230"/>
      <c r="BB2175" s="619"/>
      <c r="BC2175" s="619"/>
    </row>
    <row r="2176" spans="8:55" s="616" customFormat="1">
      <c r="H2176" s="230"/>
      <c r="J2176" s="617"/>
      <c r="L2176" s="617"/>
      <c r="Q2176" s="617"/>
      <c r="R2176" s="615"/>
      <c r="AA2176" s="618"/>
      <c r="AB2176" s="167"/>
      <c r="AD2176" s="618"/>
      <c r="AE2176" s="167"/>
      <c r="AU2176" s="618"/>
      <c r="AW2176" s="230"/>
      <c r="BB2176" s="619"/>
      <c r="BC2176" s="619"/>
    </row>
    <row r="2177" spans="8:55" s="616" customFormat="1">
      <c r="H2177" s="230"/>
      <c r="J2177" s="617"/>
      <c r="L2177" s="617"/>
      <c r="Q2177" s="617"/>
      <c r="R2177" s="615"/>
      <c r="AA2177" s="618"/>
      <c r="AB2177" s="167"/>
      <c r="AD2177" s="618"/>
      <c r="AE2177" s="167"/>
      <c r="AU2177" s="618"/>
      <c r="AW2177" s="230"/>
      <c r="BB2177" s="619"/>
      <c r="BC2177" s="619"/>
    </row>
    <row r="2178" spans="8:55" s="616" customFormat="1">
      <c r="H2178" s="230"/>
      <c r="J2178" s="617"/>
      <c r="L2178" s="617"/>
      <c r="Q2178" s="617"/>
      <c r="R2178" s="615"/>
      <c r="AA2178" s="618"/>
      <c r="AB2178" s="167"/>
      <c r="AD2178" s="618"/>
      <c r="AE2178" s="167"/>
      <c r="AU2178" s="618"/>
      <c r="AW2178" s="230"/>
      <c r="BB2178" s="619"/>
      <c r="BC2178" s="619"/>
    </row>
    <row r="2179" spans="8:55" s="616" customFormat="1">
      <c r="H2179" s="230"/>
      <c r="J2179" s="617"/>
      <c r="L2179" s="617"/>
      <c r="Q2179" s="617"/>
      <c r="R2179" s="615"/>
      <c r="AA2179" s="618"/>
      <c r="AB2179" s="167"/>
      <c r="AD2179" s="618"/>
      <c r="AE2179" s="167"/>
      <c r="AU2179" s="618"/>
      <c r="AW2179" s="230"/>
      <c r="BB2179" s="619"/>
      <c r="BC2179" s="619"/>
    </row>
    <row r="2180" spans="8:55" s="616" customFormat="1">
      <c r="H2180" s="230"/>
      <c r="J2180" s="617"/>
      <c r="L2180" s="617"/>
      <c r="Q2180" s="617"/>
      <c r="R2180" s="615"/>
      <c r="AA2180" s="618"/>
      <c r="AB2180" s="167"/>
      <c r="AD2180" s="618"/>
      <c r="AE2180" s="167"/>
      <c r="AU2180" s="618"/>
      <c r="AW2180" s="230"/>
      <c r="BB2180" s="619"/>
      <c r="BC2180" s="619"/>
    </row>
    <row r="2181" spans="8:55" s="616" customFormat="1">
      <c r="H2181" s="230"/>
      <c r="J2181" s="617"/>
      <c r="L2181" s="617"/>
      <c r="Q2181" s="617"/>
      <c r="R2181" s="615"/>
      <c r="AA2181" s="618"/>
      <c r="AB2181" s="167"/>
      <c r="AD2181" s="618"/>
      <c r="AE2181" s="167"/>
      <c r="AU2181" s="618"/>
      <c r="AW2181" s="230"/>
      <c r="BB2181" s="619"/>
      <c r="BC2181" s="619"/>
    </row>
    <row r="2182" spans="8:55" s="616" customFormat="1">
      <c r="H2182" s="230"/>
      <c r="J2182" s="617"/>
      <c r="L2182" s="617"/>
      <c r="Q2182" s="617"/>
      <c r="R2182" s="615"/>
      <c r="AA2182" s="618"/>
      <c r="AB2182" s="167"/>
      <c r="AD2182" s="618"/>
      <c r="AE2182" s="167"/>
      <c r="AU2182" s="618"/>
      <c r="AW2182" s="230"/>
      <c r="BB2182" s="619"/>
      <c r="BC2182" s="619"/>
    </row>
    <row r="2183" spans="8:55" s="616" customFormat="1">
      <c r="H2183" s="230"/>
      <c r="J2183" s="617"/>
      <c r="L2183" s="617"/>
      <c r="Q2183" s="617"/>
      <c r="R2183" s="615"/>
      <c r="AA2183" s="618"/>
      <c r="AB2183" s="167"/>
      <c r="AD2183" s="618"/>
      <c r="AE2183" s="167"/>
      <c r="AU2183" s="618"/>
      <c r="AW2183" s="230"/>
      <c r="BB2183" s="619"/>
      <c r="BC2183" s="619"/>
    </row>
    <row r="2184" spans="8:55" s="616" customFormat="1">
      <c r="H2184" s="230"/>
      <c r="J2184" s="617"/>
      <c r="L2184" s="617"/>
      <c r="Q2184" s="617"/>
      <c r="R2184" s="615"/>
      <c r="AA2184" s="618"/>
      <c r="AB2184" s="167"/>
      <c r="AD2184" s="618"/>
      <c r="AE2184" s="167"/>
      <c r="AU2184" s="618"/>
      <c r="AW2184" s="230"/>
      <c r="BB2184" s="619"/>
      <c r="BC2184" s="619"/>
    </row>
    <row r="2185" spans="8:55" s="616" customFormat="1">
      <c r="H2185" s="230"/>
      <c r="J2185" s="617"/>
      <c r="L2185" s="617"/>
      <c r="Q2185" s="617"/>
      <c r="R2185" s="615"/>
      <c r="AA2185" s="618"/>
      <c r="AB2185" s="167"/>
      <c r="AD2185" s="618"/>
      <c r="AE2185" s="167"/>
      <c r="AU2185" s="618"/>
      <c r="AW2185" s="230"/>
      <c r="BB2185" s="619"/>
      <c r="BC2185" s="619"/>
    </row>
    <row r="2186" spans="8:55" s="616" customFormat="1">
      <c r="H2186" s="230"/>
      <c r="J2186" s="617"/>
      <c r="L2186" s="617"/>
      <c r="Q2186" s="617"/>
      <c r="R2186" s="615"/>
      <c r="AA2186" s="618"/>
      <c r="AB2186" s="167"/>
      <c r="AD2186" s="618"/>
      <c r="AE2186" s="167"/>
      <c r="AU2186" s="618"/>
      <c r="AW2186" s="230"/>
      <c r="BB2186" s="619"/>
      <c r="BC2186" s="619"/>
    </row>
    <row r="2187" spans="8:55" s="616" customFormat="1">
      <c r="H2187" s="230"/>
      <c r="J2187" s="617"/>
      <c r="L2187" s="617"/>
      <c r="Q2187" s="617"/>
      <c r="R2187" s="615"/>
      <c r="AA2187" s="618"/>
      <c r="AB2187" s="167"/>
      <c r="AD2187" s="618"/>
      <c r="AE2187" s="167"/>
      <c r="AU2187" s="618"/>
      <c r="AW2187" s="230"/>
      <c r="BB2187" s="619"/>
      <c r="BC2187" s="619"/>
    </row>
    <row r="2188" spans="8:55" s="616" customFormat="1">
      <c r="H2188" s="230"/>
      <c r="J2188" s="617"/>
      <c r="L2188" s="617"/>
      <c r="Q2188" s="617"/>
      <c r="R2188" s="615"/>
      <c r="AA2188" s="618"/>
      <c r="AB2188" s="167"/>
      <c r="AD2188" s="618"/>
      <c r="AE2188" s="167"/>
      <c r="AU2188" s="618"/>
      <c r="AW2188" s="230"/>
      <c r="BB2188" s="619"/>
      <c r="BC2188" s="619"/>
    </row>
    <row r="2189" spans="8:55" s="616" customFormat="1">
      <c r="H2189" s="230"/>
      <c r="J2189" s="617"/>
      <c r="L2189" s="617"/>
      <c r="Q2189" s="617"/>
      <c r="R2189" s="615"/>
      <c r="AA2189" s="618"/>
      <c r="AB2189" s="167"/>
      <c r="AD2189" s="618"/>
      <c r="AE2189" s="167"/>
      <c r="AU2189" s="618"/>
      <c r="AW2189" s="230"/>
      <c r="BB2189" s="619"/>
      <c r="BC2189" s="619"/>
    </row>
    <row r="2190" spans="8:55" s="616" customFormat="1">
      <c r="H2190" s="230"/>
      <c r="J2190" s="617"/>
      <c r="L2190" s="617"/>
      <c r="Q2190" s="617"/>
      <c r="R2190" s="615"/>
      <c r="AA2190" s="618"/>
      <c r="AB2190" s="167"/>
      <c r="AD2190" s="618"/>
      <c r="AE2190" s="167"/>
      <c r="AU2190" s="618"/>
      <c r="AW2190" s="230"/>
      <c r="BB2190" s="619"/>
      <c r="BC2190" s="619"/>
    </row>
    <row r="2191" spans="8:55" s="616" customFormat="1">
      <c r="H2191" s="230"/>
      <c r="J2191" s="617"/>
      <c r="L2191" s="617"/>
      <c r="Q2191" s="617"/>
      <c r="R2191" s="615"/>
      <c r="AA2191" s="618"/>
      <c r="AB2191" s="167"/>
      <c r="AD2191" s="618"/>
      <c r="AE2191" s="167"/>
      <c r="AU2191" s="618"/>
      <c r="AW2191" s="230"/>
      <c r="BB2191" s="619"/>
      <c r="BC2191" s="619"/>
    </row>
    <row r="2192" spans="8:55" s="616" customFormat="1">
      <c r="H2192" s="230"/>
      <c r="J2192" s="617"/>
      <c r="L2192" s="617"/>
      <c r="Q2192" s="617"/>
      <c r="R2192" s="615"/>
      <c r="AA2192" s="618"/>
      <c r="AB2192" s="167"/>
      <c r="AD2192" s="618"/>
      <c r="AE2192" s="167"/>
      <c r="AU2192" s="618"/>
      <c r="AW2192" s="230"/>
      <c r="BB2192" s="619"/>
      <c r="BC2192" s="619"/>
    </row>
    <row r="2193" spans="8:55" s="616" customFormat="1">
      <c r="H2193" s="230"/>
      <c r="J2193" s="617"/>
      <c r="L2193" s="617"/>
      <c r="Q2193" s="617"/>
      <c r="R2193" s="615"/>
      <c r="AA2193" s="618"/>
      <c r="AB2193" s="167"/>
      <c r="AD2193" s="618"/>
      <c r="AE2193" s="167"/>
      <c r="AU2193" s="618"/>
      <c r="AW2193" s="230"/>
      <c r="BB2193" s="619"/>
      <c r="BC2193" s="619"/>
    </row>
    <row r="2194" spans="8:55" s="616" customFormat="1">
      <c r="H2194" s="230"/>
      <c r="J2194" s="617"/>
      <c r="L2194" s="617"/>
      <c r="Q2194" s="617"/>
      <c r="R2194" s="615"/>
      <c r="AA2194" s="618"/>
      <c r="AB2194" s="167"/>
      <c r="AD2194" s="618"/>
      <c r="AE2194" s="167"/>
      <c r="AU2194" s="618"/>
      <c r="AW2194" s="230"/>
      <c r="BB2194" s="619"/>
      <c r="BC2194" s="619"/>
    </row>
    <row r="2195" spans="8:55" s="616" customFormat="1">
      <c r="H2195" s="230"/>
      <c r="J2195" s="617"/>
      <c r="L2195" s="617"/>
      <c r="Q2195" s="617"/>
      <c r="R2195" s="615"/>
      <c r="AA2195" s="618"/>
      <c r="AB2195" s="167"/>
      <c r="AD2195" s="618"/>
      <c r="AE2195" s="167"/>
      <c r="AU2195" s="618"/>
      <c r="AW2195" s="230"/>
      <c r="BB2195" s="619"/>
      <c r="BC2195" s="619"/>
    </row>
    <row r="2196" spans="8:55" s="616" customFormat="1">
      <c r="H2196" s="230"/>
      <c r="J2196" s="617"/>
      <c r="L2196" s="617"/>
      <c r="Q2196" s="617"/>
      <c r="R2196" s="615"/>
      <c r="AA2196" s="618"/>
      <c r="AB2196" s="167"/>
      <c r="AD2196" s="618"/>
      <c r="AE2196" s="167"/>
      <c r="AU2196" s="618"/>
      <c r="AW2196" s="230"/>
      <c r="BB2196" s="619"/>
      <c r="BC2196" s="619"/>
    </row>
    <row r="2197" spans="8:55" s="616" customFormat="1">
      <c r="H2197" s="230"/>
      <c r="J2197" s="617"/>
      <c r="L2197" s="617"/>
      <c r="Q2197" s="617"/>
      <c r="R2197" s="615"/>
      <c r="AA2197" s="618"/>
      <c r="AB2197" s="167"/>
      <c r="AD2197" s="618"/>
      <c r="AE2197" s="167"/>
      <c r="AU2197" s="618"/>
      <c r="AW2197" s="230"/>
      <c r="BB2197" s="619"/>
      <c r="BC2197" s="619"/>
    </row>
    <row r="2198" spans="8:55" s="616" customFormat="1">
      <c r="H2198" s="230"/>
      <c r="J2198" s="617"/>
      <c r="L2198" s="617"/>
      <c r="Q2198" s="617"/>
      <c r="R2198" s="615"/>
      <c r="AA2198" s="618"/>
      <c r="AB2198" s="167"/>
      <c r="AD2198" s="618"/>
      <c r="AE2198" s="167"/>
      <c r="AU2198" s="618"/>
      <c r="AW2198" s="230"/>
      <c r="BB2198" s="619"/>
      <c r="BC2198" s="619"/>
    </row>
    <row r="2199" spans="8:55" s="616" customFormat="1">
      <c r="H2199" s="230"/>
      <c r="J2199" s="617"/>
      <c r="L2199" s="617"/>
      <c r="Q2199" s="617"/>
      <c r="R2199" s="615"/>
      <c r="AA2199" s="618"/>
      <c r="AB2199" s="167"/>
      <c r="AD2199" s="618"/>
      <c r="AE2199" s="167"/>
      <c r="AU2199" s="618"/>
      <c r="AW2199" s="230"/>
      <c r="BB2199" s="619"/>
      <c r="BC2199" s="619"/>
    </row>
    <row r="2200" spans="8:55" s="616" customFormat="1">
      <c r="H2200" s="230"/>
      <c r="J2200" s="617"/>
      <c r="L2200" s="617"/>
      <c r="Q2200" s="617"/>
      <c r="R2200" s="615"/>
      <c r="AA2200" s="618"/>
      <c r="AB2200" s="167"/>
      <c r="AD2200" s="618"/>
      <c r="AE2200" s="167"/>
      <c r="AU2200" s="618"/>
      <c r="AW2200" s="230"/>
      <c r="BB2200" s="619"/>
      <c r="BC2200" s="619"/>
    </row>
    <row r="2201" spans="8:55" s="616" customFormat="1">
      <c r="H2201" s="230"/>
      <c r="J2201" s="617"/>
      <c r="L2201" s="617"/>
      <c r="Q2201" s="617"/>
      <c r="R2201" s="615"/>
      <c r="AA2201" s="618"/>
      <c r="AB2201" s="167"/>
      <c r="AD2201" s="618"/>
      <c r="AE2201" s="167"/>
      <c r="AU2201" s="618"/>
      <c r="AW2201" s="230"/>
      <c r="BB2201" s="619"/>
      <c r="BC2201" s="619"/>
    </row>
    <row r="2202" spans="8:55" s="616" customFormat="1">
      <c r="H2202" s="230"/>
      <c r="J2202" s="617"/>
      <c r="L2202" s="617"/>
      <c r="Q2202" s="617"/>
      <c r="R2202" s="615"/>
      <c r="AA2202" s="618"/>
      <c r="AB2202" s="167"/>
      <c r="AD2202" s="618"/>
      <c r="AE2202" s="167"/>
      <c r="AU2202" s="618"/>
      <c r="AW2202" s="230"/>
      <c r="BB2202" s="619"/>
      <c r="BC2202" s="619"/>
    </row>
    <row r="2203" spans="8:55" s="616" customFormat="1">
      <c r="H2203" s="230"/>
      <c r="J2203" s="617"/>
      <c r="L2203" s="617"/>
      <c r="Q2203" s="617"/>
      <c r="R2203" s="615"/>
      <c r="AA2203" s="618"/>
      <c r="AB2203" s="167"/>
      <c r="AD2203" s="618"/>
      <c r="AE2203" s="167"/>
      <c r="AU2203" s="618"/>
      <c r="AW2203" s="230"/>
      <c r="BB2203" s="619"/>
      <c r="BC2203" s="619"/>
    </row>
    <row r="2204" spans="8:55" s="616" customFormat="1">
      <c r="H2204" s="230"/>
      <c r="J2204" s="617"/>
      <c r="L2204" s="617"/>
      <c r="Q2204" s="617"/>
      <c r="R2204" s="615"/>
      <c r="AA2204" s="618"/>
      <c r="AB2204" s="167"/>
      <c r="AD2204" s="618"/>
      <c r="AE2204" s="167"/>
      <c r="AU2204" s="618"/>
      <c r="AW2204" s="230"/>
      <c r="BB2204" s="619"/>
      <c r="BC2204" s="619"/>
    </row>
    <row r="2205" spans="8:55" s="616" customFormat="1">
      <c r="H2205" s="230"/>
      <c r="J2205" s="617"/>
      <c r="L2205" s="617"/>
      <c r="Q2205" s="617"/>
      <c r="R2205" s="615"/>
      <c r="AA2205" s="618"/>
      <c r="AB2205" s="167"/>
      <c r="AD2205" s="618"/>
      <c r="AE2205" s="167"/>
      <c r="AU2205" s="618"/>
      <c r="AW2205" s="230"/>
      <c r="BB2205" s="619"/>
      <c r="BC2205" s="619"/>
    </row>
    <row r="2206" spans="8:55" s="616" customFormat="1">
      <c r="H2206" s="230"/>
      <c r="J2206" s="617"/>
      <c r="L2206" s="617"/>
      <c r="Q2206" s="617"/>
      <c r="R2206" s="615"/>
      <c r="AA2206" s="618"/>
      <c r="AB2206" s="167"/>
      <c r="AD2206" s="618"/>
      <c r="AE2206" s="167"/>
      <c r="AU2206" s="618"/>
      <c r="AW2206" s="230"/>
      <c r="BB2206" s="619"/>
      <c r="BC2206" s="619"/>
    </row>
    <row r="2207" spans="8:55" s="616" customFormat="1">
      <c r="H2207" s="230"/>
      <c r="J2207" s="617"/>
      <c r="L2207" s="617"/>
      <c r="Q2207" s="617"/>
      <c r="R2207" s="615"/>
      <c r="AA2207" s="618"/>
      <c r="AB2207" s="167"/>
      <c r="AD2207" s="618"/>
      <c r="AE2207" s="167"/>
      <c r="AU2207" s="618"/>
      <c r="AW2207" s="230"/>
      <c r="BB2207" s="619"/>
      <c r="BC2207" s="619"/>
    </row>
    <row r="2208" spans="8:55" s="616" customFormat="1">
      <c r="H2208" s="230"/>
      <c r="J2208" s="617"/>
      <c r="L2208" s="617"/>
      <c r="Q2208" s="617"/>
      <c r="R2208" s="615"/>
      <c r="AA2208" s="618"/>
      <c r="AB2208" s="167"/>
      <c r="AD2208" s="618"/>
      <c r="AE2208" s="167"/>
      <c r="AU2208" s="618"/>
      <c r="AW2208" s="230"/>
      <c r="BB2208" s="619"/>
      <c r="BC2208" s="619"/>
    </row>
    <row r="2209" spans="8:55" s="616" customFormat="1">
      <c r="H2209" s="230"/>
      <c r="J2209" s="617"/>
      <c r="L2209" s="617"/>
      <c r="Q2209" s="617"/>
      <c r="R2209" s="615"/>
      <c r="AA2209" s="618"/>
      <c r="AB2209" s="167"/>
      <c r="AD2209" s="618"/>
      <c r="AE2209" s="167"/>
      <c r="AU2209" s="618"/>
      <c r="AW2209" s="230"/>
      <c r="BB2209" s="619"/>
      <c r="BC2209" s="619"/>
    </row>
    <row r="2210" spans="8:55" s="616" customFormat="1">
      <c r="H2210" s="230"/>
      <c r="J2210" s="617"/>
      <c r="L2210" s="617"/>
      <c r="Q2210" s="617"/>
      <c r="R2210" s="615"/>
      <c r="AA2210" s="618"/>
      <c r="AB2210" s="167"/>
      <c r="AD2210" s="618"/>
      <c r="AE2210" s="167"/>
      <c r="AU2210" s="618"/>
      <c r="AW2210" s="230"/>
      <c r="BB2210" s="619"/>
      <c r="BC2210" s="619"/>
    </row>
    <row r="2211" spans="8:55" s="616" customFormat="1">
      <c r="H2211" s="230"/>
      <c r="J2211" s="617"/>
      <c r="L2211" s="617"/>
      <c r="Q2211" s="617"/>
      <c r="R2211" s="615"/>
      <c r="AA2211" s="618"/>
      <c r="AB2211" s="167"/>
      <c r="AD2211" s="618"/>
      <c r="AE2211" s="167"/>
      <c r="AU2211" s="618"/>
      <c r="AW2211" s="230"/>
      <c r="BB2211" s="619"/>
      <c r="BC2211" s="619"/>
    </row>
    <row r="2212" spans="8:55" s="616" customFormat="1">
      <c r="H2212" s="230"/>
      <c r="J2212" s="617"/>
      <c r="L2212" s="617"/>
      <c r="Q2212" s="617"/>
      <c r="R2212" s="615"/>
      <c r="AA2212" s="618"/>
      <c r="AB2212" s="167"/>
      <c r="AD2212" s="618"/>
      <c r="AE2212" s="167"/>
      <c r="AU2212" s="618"/>
      <c r="AW2212" s="230"/>
      <c r="BB2212" s="619"/>
      <c r="BC2212" s="619"/>
    </row>
    <row r="2213" spans="8:55" s="616" customFormat="1">
      <c r="H2213" s="230"/>
      <c r="J2213" s="617"/>
      <c r="L2213" s="617"/>
      <c r="Q2213" s="617"/>
      <c r="R2213" s="615"/>
      <c r="AA2213" s="618"/>
      <c r="AB2213" s="167"/>
      <c r="AD2213" s="618"/>
      <c r="AE2213" s="167"/>
      <c r="AU2213" s="618"/>
      <c r="AW2213" s="230"/>
      <c r="BB2213" s="619"/>
      <c r="BC2213" s="619"/>
    </row>
    <row r="2214" spans="8:55" s="616" customFormat="1">
      <c r="H2214" s="230"/>
      <c r="J2214" s="617"/>
      <c r="L2214" s="617"/>
      <c r="Q2214" s="617"/>
      <c r="R2214" s="615"/>
      <c r="AA2214" s="618"/>
      <c r="AB2214" s="167"/>
      <c r="AD2214" s="618"/>
      <c r="AE2214" s="167"/>
      <c r="AU2214" s="618"/>
      <c r="AW2214" s="230"/>
      <c r="BB2214" s="619"/>
      <c r="BC2214" s="619"/>
    </row>
    <row r="2215" spans="8:55" s="616" customFormat="1">
      <c r="H2215" s="230"/>
      <c r="J2215" s="617"/>
      <c r="L2215" s="617"/>
      <c r="Q2215" s="617"/>
      <c r="R2215" s="615"/>
      <c r="AA2215" s="618"/>
      <c r="AB2215" s="167"/>
      <c r="AD2215" s="618"/>
      <c r="AE2215" s="167"/>
      <c r="AU2215" s="618"/>
      <c r="AW2215" s="230"/>
      <c r="BB2215" s="619"/>
      <c r="BC2215" s="619"/>
    </row>
    <row r="2216" spans="8:55" s="616" customFormat="1">
      <c r="H2216" s="230"/>
      <c r="J2216" s="617"/>
      <c r="L2216" s="617"/>
      <c r="Q2216" s="617"/>
      <c r="R2216" s="615"/>
      <c r="AA2216" s="618"/>
      <c r="AB2216" s="167"/>
      <c r="AD2216" s="618"/>
      <c r="AE2216" s="167"/>
      <c r="AU2216" s="618"/>
      <c r="AW2216" s="230"/>
      <c r="BB2216" s="619"/>
      <c r="BC2216" s="619"/>
    </row>
    <row r="2217" spans="8:55" s="616" customFormat="1">
      <c r="H2217" s="230"/>
      <c r="J2217" s="617"/>
      <c r="L2217" s="617"/>
      <c r="Q2217" s="617"/>
      <c r="R2217" s="615"/>
      <c r="AA2217" s="618"/>
      <c r="AB2217" s="167"/>
      <c r="AD2217" s="618"/>
      <c r="AE2217" s="167"/>
      <c r="AU2217" s="618"/>
      <c r="AW2217" s="230"/>
      <c r="BB2217" s="619"/>
      <c r="BC2217" s="619"/>
    </row>
    <row r="2218" spans="8:55" s="616" customFormat="1">
      <c r="H2218" s="230"/>
      <c r="J2218" s="617"/>
      <c r="L2218" s="617"/>
      <c r="Q2218" s="617"/>
      <c r="R2218" s="615"/>
      <c r="AA2218" s="618"/>
      <c r="AB2218" s="167"/>
      <c r="AD2218" s="618"/>
      <c r="AE2218" s="167"/>
      <c r="AU2218" s="618"/>
      <c r="AW2218" s="230"/>
      <c r="BB2218" s="619"/>
      <c r="BC2218" s="619"/>
    </row>
    <row r="2219" spans="8:55" s="616" customFormat="1">
      <c r="H2219" s="230"/>
      <c r="J2219" s="617"/>
      <c r="L2219" s="617"/>
      <c r="Q2219" s="617"/>
      <c r="R2219" s="615"/>
      <c r="AA2219" s="618"/>
      <c r="AB2219" s="167"/>
      <c r="AD2219" s="618"/>
      <c r="AE2219" s="167"/>
      <c r="AU2219" s="618"/>
      <c r="AW2219" s="230"/>
      <c r="BB2219" s="619"/>
      <c r="BC2219" s="619"/>
    </row>
    <row r="2220" spans="8:55" s="616" customFormat="1">
      <c r="H2220" s="230"/>
      <c r="J2220" s="617"/>
      <c r="L2220" s="617"/>
      <c r="Q2220" s="617"/>
      <c r="R2220" s="615"/>
      <c r="AA2220" s="618"/>
      <c r="AB2220" s="167"/>
      <c r="AD2220" s="618"/>
      <c r="AE2220" s="167"/>
      <c r="AU2220" s="618"/>
      <c r="AW2220" s="230"/>
      <c r="BB2220" s="619"/>
      <c r="BC2220" s="619"/>
    </row>
    <row r="2221" spans="8:55" s="616" customFormat="1">
      <c r="H2221" s="230"/>
      <c r="J2221" s="617"/>
      <c r="L2221" s="617"/>
      <c r="Q2221" s="617"/>
      <c r="R2221" s="615"/>
      <c r="AA2221" s="618"/>
      <c r="AB2221" s="167"/>
      <c r="AD2221" s="618"/>
      <c r="AE2221" s="167"/>
      <c r="AU2221" s="618"/>
      <c r="AW2221" s="230"/>
      <c r="BB2221" s="619"/>
      <c r="BC2221" s="619"/>
    </row>
    <row r="2222" spans="8:55" s="616" customFormat="1">
      <c r="H2222" s="230"/>
      <c r="J2222" s="617"/>
      <c r="L2222" s="617"/>
      <c r="Q2222" s="617"/>
      <c r="R2222" s="615"/>
      <c r="AA2222" s="618"/>
      <c r="AB2222" s="167"/>
      <c r="AD2222" s="618"/>
      <c r="AE2222" s="167"/>
      <c r="AU2222" s="618"/>
      <c r="AW2222" s="230"/>
      <c r="BB2222" s="619"/>
      <c r="BC2222" s="619"/>
    </row>
    <row r="2223" spans="8:55" s="616" customFormat="1">
      <c r="H2223" s="230"/>
      <c r="J2223" s="617"/>
      <c r="L2223" s="617"/>
      <c r="Q2223" s="617"/>
      <c r="R2223" s="615"/>
      <c r="AA2223" s="618"/>
      <c r="AB2223" s="167"/>
      <c r="AD2223" s="618"/>
      <c r="AE2223" s="167"/>
      <c r="AU2223" s="618"/>
      <c r="AW2223" s="230"/>
      <c r="BB2223" s="619"/>
      <c r="BC2223" s="619"/>
    </row>
    <row r="2224" spans="8:55" s="616" customFormat="1">
      <c r="H2224" s="230"/>
      <c r="J2224" s="617"/>
      <c r="L2224" s="617"/>
      <c r="Q2224" s="617"/>
      <c r="R2224" s="615"/>
      <c r="AA2224" s="618"/>
      <c r="AB2224" s="167"/>
      <c r="AD2224" s="618"/>
      <c r="AE2224" s="167"/>
      <c r="AU2224" s="618"/>
      <c r="AW2224" s="230"/>
      <c r="BB2224" s="619"/>
      <c r="BC2224" s="619"/>
    </row>
    <row r="2225" spans="8:55" s="616" customFormat="1">
      <c r="H2225" s="230"/>
      <c r="J2225" s="617"/>
      <c r="L2225" s="617"/>
      <c r="Q2225" s="617"/>
      <c r="R2225" s="615"/>
      <c r="AA2225" s="618"/>
      <c r="AB2225" s="167"/>
      <c r="AD2225" s="618"/>
      <c r="AE2225" s="167"/>
      <c r="AU2225" s="618"/>
      <c r="AW2225" s="230"/>
      <c r="BB2225" s="619"/>
      <c r="BC2225" s="619"/>
    </row>
    <row r="2226" spans="8:55" s="616" customFormat="1">
      <c r="H2226" s="230"/>
      <c r="J2226" s="617"/>
      <c r="L2226" s="617"/>
      <c r="Q2226" s="617"/>
      <c r="R2226" s="615"/>
      <c r="AA2226" s="618"/>
      <c r="AB2226" s="167"/>
      <c r="AD2226" s="618"/>
      <c r="AE2226" s="167"/>
      <c r="AU2226" s="618"/>
      <c r="AW2226" s="230"/>
      <c r="BB2226" s="619"/>
      <c r="BC2226" s="619"/>
    </row>
    <row r="2227" spans="8:55" s="616" customFormat="1">
      <c r="H2227" s="230"/>
      <c r="J2227" s="617"/>
      <c r="L2227" s="617"/>
      <c r="Q2227" s="617"/>
      <c r="R2227" s="615"/>
      <c r="AA2227" s="618"/>
      <c r="AB2227" s="167"/>
      <c r="AD2227" s="618"/>
      <c r="AE2227" s="167"/>
      <c r="AU2227" s="618"/>
      <c r="AW2227" s="230"/>
      <c r="BB2227" s="619"/>
      <c r="BC2227" s="619"/>
    </row>
    <row r="2228" spans="8:55" s="616" customFormat="1">
      <c r="H2228" s="230"/>
      <c r="J2228" s="617"/>
      <c r="L2228" s="617"/>
      <c r="Q2228" s="617"/>
      <c r="R2228" s="615"/>
      <c r="AA2228" s="618"/>
      <c r="AB2228" s="167"/>
      <c r="AD2228" s="618"/>
      <c r="AE2228" s="167"/>
      <c r="AU2228" s="618"/>
      <c r="AW2228" s="230"/>
      <c r="BB2228" s="619"/>
      <c r="BC2228" s="619"/>
    </row>
    <row r="2229" spans="8:55" s="616" customFormat="1">
      <c r="H2229" s="230"/>
      <c r="J2229" s="617"/>
      <c r="L2229" s="617"/>
      <c r="Q2229" s="617"/>
      <c r="R2229" s="615"/>
      <c r="AA2229" s="618"/>
      <c r="AB2229" s="167"/>
      <c r="AD2229" s="618"/>
      <c r="AE2229" s="167"/>
      <c r="AU2229" s="618"/>
      <c r="AW2229" s="230"/>
      <c r="BB2229" s="619"/>
      <c r="BC2229" s="619"/>
    </row>
    <row r="2230" spans="8:55" s="616" customFormat="1">
      <c r="H2230" s="230"/>
      <c r="J2230" s="617"/>
      <c r="L2230" s="617"/>
      <c r="Q2230" s="617"/>
      <c r="R2230" s="615"/>
      <c r="AA2230" s="618"/>
      <c r="AB2230" s="167"/>
      <c r="AD2230" s="618"/>
      <c r="AE2230" s="167"/>
      <c r="AU2230" s="618"/>
      <c r="AW2230" s="230"/>
      <c r="BB2230" s="619"/>
      <c r="BC2230" s="619"/>
    </row>
    <row r="2231" spans="8:55" s="616" customFormat="1">
      <c r="H2231" s="230"/>
      <c r="J2231" s="617"/>
      <c r="L2231" s="617"/>
      <c r="Q2231" s="617"/>
      <c r="R2231" s="615"/>
      <c r="AA2231" s="618"/>
      <c r="AB2231" s="167"/>
      <c r="AD2231" s="618"/>
      <c r="AE2231" s="167"/>
      <c r="AU2231" s="618"/>
      <c r="AW2231" s="230"/>
      <c r="BB2231" s="619"/>
      <c r="BC2231" s="619"/>
    </row>
    <row r="2232" spans="8:55" s="616" customFormat="1">
      <c r="H2232" s="230"/>
      <c r="J2232" s="617"/>
      <c r="L2232" s="617"/>
      <c r="Q2232" s="617"/>
      <c r="R2232" s="615"/>
      <c r="AA2232" s="618"/>
      <c r="AB2232" s="167"/>
      <c r="AD2232" s="618"/>
      <c r="AE2232" s="167"/>
      <c r="AU2232" s="618"/>
      <c r="AW2232" s="230"/>
      <c r="BB2232" s="619"/>
      <c r="BC2232" s="619"/>
    </row>
    <row r="2233" spans="8:55" s="616" customFormat="1">
      <c r="H2233" s="230"/>
      <c r="J2233" s="617"/>
      <c r="L2233" s="617"/>
      <c r="Q2233" s="617"/>
      <c r="R2233" s="615"/>
      <c r="AA2233" s="618"/>
      <c r="AB2233" s="167"/>
      <c r="AD2233" s="618"/>
      <c r="AE2233" s="167"/>
      <c r="AU2233" s="618"/>
      <c r="AW2233" s="230"/>
      <c r="BB2233" s="619"/>
      <c r="BC2233" s="619"/>
    </row>
    <row r="2234" spans="8:55" s="616" customFormat="1">
      <c r="H2234" s="230"/>
      <c r="J2234" s="617"/>
      <c r="L2234" s="617"/>
      <c r="Q2234" s="617"/>
      <c r="R2234" s="615"/>
      <c r="AA2234" s="618"/>
      <c r="AB2234" s="167"/>
      <c r="AD2234" s="618"/>
      <c r="AE2234" s="167"/>
      <c r="AU2234" s="618"/>
      <c r="AW2234" s="230"/>
      <c r="BB2234" s="619"/>
      <c r="BC2234" s="619"/>
    </row>
    <row r="2235" spans="8:55" s="616" customFormat="1">
      <c r="H2235" s="230"/>
      <c r="J2235" s="617"/>
      <c r="L2235" s="617"/>
      <c r="Q2235" s="617"/>
      <c r="R2235" s="615"/>
      <c r="AA2235" s="618"/>
      <c r="AB2235" s="167"/>
      <c r="AD2235" s="618"/>
      <c r="AE2235" s="167"/>
      <c r="AU2235" s="618"/>
      <c r="AW2235" s="230"/>
      <c r="BB2235" s="619"/>
      <c r="BC2235" s="619"/>
    </row>
    <row r="2236" spans="8:55" s="616" customFormat="1">
      <c r="H2236" s="230"/>
      <c r="J2236" s="617"/>
      <c r="L2236" s="617"/>
      <c r="Q2236" s="617"/>
      <c r="R2236" s="615"/>
      <c r="AA2236" s="618"/>
      <c r="AB2236" s="167"/>
      <c r="AD2236" s="618"/>
      <c r="AE2236" s="167"/>
      <c r="AU2236" s="618"/>
      <c r="AW2236" s="230"/>
      <c r="BB2236" s="619"/>
      <c r="BC2236" s="619"/>
    </row>
  </sheetData>
  <mergeCells count="218">
    <mergeCell ref="BD24:BD25"/>
    <mergeCell ref="O6:Q6"/>
    <mergeCell ref="I4:Q4"/>
    <mergeCell ref="O5:Q5"/>
    <mergeCell ref="AX42:AX43"/>
    <mergeCell ref="BD42:BD43"/>
    <mergeCell ref="AX44:AX45"/>
    <mergeCell ref="AX46:AX47"/>
    <mergeCell ref="AX48:AX49"/>
    <mergeCell ref="BD44:BD45"/>
    <mergeCell ref="BD46:BD47"/>
    <mergeCell ref="BD48:BD49"/>
    <mergeCell ref="AV44:AV45"/>
    <mergeCell ref="AV46:AV47"/>
    <mergeCell ref="AV48:AV49"/>
    <mergeCell ref="AV42:AV43"/>
    <mergeCell ref="AX36:AX37"/>
    <mergeCell ref="BC36:BC37"/>
    <mergeCell ref="BD36:BD37"/>
    <mergeCell ref="AV36:AV37"/>
    <mergeCell ref="AX24:AX25"/>
    <mergeCell ref="BC24:BC25"/>
    <mergeCell ref="AV29:AV30"/>
    <mergeCell ref="BD29:BD30"/>
    <mergeCell ref="I3:Q3"/>
    <mergeCell ref="AF3:AK3"/>
    <mergeCell ref="AL3:AU3"/>
    <mergeCell ref="AX3:BD3"/>
    <mergeCell ref="S3:AA3"/>
    <mergeCell ref="AC3:AD3"/>
    <mergeCell ref="G2:AD2"/>
    <mergeCell ref="AF2:AU2"/>
    <mergeCell ref="BA6:BA17"/>
    <mergeCell ref="BB6:BB17"/>
    <mergeCell ref="AS7:AS17"/>
    <mergeCell ref="AT7:AT17"/>
    <mergeCell ref="AL5:AV5"/>
    <mergeCell ref="AF4:AV4"/>
    <mergeCell ref="AI7:AI17"/>
    <mergeCell ref="AJ6:AK6"/>
    <mergeCell ref="AJ7:AJ16"/>
    <mergeCell ref="AK7:AK16"/>
    <mergeCell ref="AF5:AK5"/>
    <mergeCell ref="AY6:AY17"/>
    <mergeCell ref="AX4:BD4"/>
    <mergeCell ref="AM7:AM15"/>
    <mergeCell ref="AR7:AR17"/>
    <mergeCell ref="AU7:AU17"/>
    <mergeCell ref="BC42:BC43"/>
    <mergeCell ref="AZ46:AZ47"/>
    <mergeCell ref="AZ48:AZ49"/>
    <mergeCell ref="BC46:BC47"/>
    <mergeCell ref="BC48:BC49"/>
    <mergeCell ref="BC44:BC45"/>
    <mergeCell ref="AZ24:AZ25"/>
    <mergeCell ref="AZ29:AZ30"/>
    <mergeCell ref="AZ36:AZ37"/>
    <mergeCell ref="AZ42:AZ43"/>
    <mergeCell ref="AZ44:AZ45"/>
    <mergeCell ref="BC29:BC30"/>
    <mergeCell ref="AY46:AY47"/>
    <mergeCell ref="AY48:AY49"/>
    <mergeCell ref="AY44:AY45"/>
    <mergeCell ref="AY42:AY43"/>
    <mergeCell ref="AY36:AY37"/>
    <mergeCell ref="AY24:AY25"/>
    <mergeCell ref="AR44:AR45"/>
    <mergeCell ref="AR46:AR47"/>
    <mergeCell ref="AR48:AR49"/>
    <mergeCell ref="AU29:AU30"/>
    <mergeCell ref="AU24:AU25"/>
    <mergeCell ref="AU42:AU43"/>
    <mergeCell ref="AU44:AU45"/>
    <mergeCell ref="AU46:AU47"/>
    <mergeCell ref="AU48:AU49"/>
    <mergeCell ref="AU36:AU37"/>
    <mergeCell ref="AX29:AX30"/>
    <mergeCell ref="AV24:AV25"/>
    <mergeCell ref="AY29:AY30"/>
    <mergeCell ref="AQ42:AQ43"/>
    <mergeCell ref="AQ36:AQ37"/>
    <mergeCell ref="AQ29:AQ30"/>
    <mergeCell ref="AQ24:AQ25"/>
    <mergeCell ref="AR24:AR25"/>
    <mergeCell ref="AR29:AR30"/>
    <mergeCell ref="AR36:AR37"/>
    <mergeCell ref="AR42:AR43"/>
    <mergeCell ref="AP48:AP49"/>
    <mergeCell ref="AP44:AP45"/>
    <mergeCell ref="AP46:AP47"/>
    <mergeCell ref="AQ48:AQ49"/>
    <mergeCell ref="AQ46:AQ47"/>
    <mergeCell ref="AQ44:AQ45"/>
    <mergeCell ref="AP24:AP25"/>
    <mergeCell ref="AP29:AP30"/>
    <mergeCell ref="AP36:AP37"/>
    <mergeCell ref="AP42:AP43"/>
    <mergeCell ref="AD46:AD47"/>
    <mergeCell ref="AD48:AD49"/>
    <mergeCell ref="AO24:AO25"/>
    <mergeCell ref="AO29:AO30"/>
    <mergeCell ref="AO36:AO37"/>
    <mergeCell ref="AO42:AO43"/>
    <mergeCell ref="AO44:AO45"/>
    <mergeCell ref="AO46:AO47"/>
    <mergeCell ref="AO48:AO49"/>
    <mergeCell ref="AD24:AD25"/>
    <mergeCell ref="AD29:AD30"/>
    <mergeCell ref="AD36:AD37"/>
    <mergeCell ref="AD42:AD43"/>
    <mergeCell ref="AD44:AD45"/>
    <mergeCell ref="AA48:AA49"/>
    <mergeCell ref="AC24:AC25"/>
    <mergeCell ref="AC29:AC30"/>
    <mergeCell ref="AC36:AC37"/>
    <mergeCell ref="AC42:AC43"/>
    <mergeCell ref="AC44:AC45"/>
    <mergeCell ref="AC46:AC47"/>
    <mergeCell ref="AC48:AC49"/>
    <mergeCell ref="AA24:AA25"/>
    <mergeCell ref="AA29:AA30"/>
    <mergeCell ref="AA42:AA43"/>
    <mergeCell ref="AA44:AA45"/>
    <mergeCell ref="AA46:AA47"/>
    <mergeCell ref="AA36:AA37"/>
    <mergeCell ref="Z24:Z25"/>
    <mergeCell ref="Z29:Z30"/>
    <mergeCell ref="Z36:Z37"/>
    <mergeCell ref="Z42:Z43"/>
    <mergeCell ref="Z44:Z45"/>
    <mergeCell ref="Z46:Z47"/>
    <mergeCell ref="Z48:Z49"/>
    <mergeCell ref="Y24:Y25"/>
    <mergeCell ref="Y29:Y30"/>
    <mergeCell ref="Y36:Y37"/>
    <mergeCell ref="Y42:Y43"/>
    <mergeCell ref="Y44:Y45"/>
    <mergeCell ref="D31:E31"/>
    <mergeCell ref="C31:C37"/>
    <mergeCell ref="D19:E19"/>
    <mergeCell ref="D20:E20"/>
    <mergeCell ref="D21:E21"/>
    <mergeCell ref="D23:E23"/>
    <mergeCell ref="D24:E25"/>
    <mergeCell ref="Y46:Y47"/>
    <mergeCell ref="Y48:Y49"/>
    <mergeCell ref="AD6:AD17"/>
    <mergeCell ref="AX6:AX17"/>
    <mergeCell ref="AV7:AV17"/>
    <mergeCell ref="AN7:AN15"/>
    <mergeCell ref="AL6:AN6"/>
    <mergeCell ref="AO6:AQ6"/>
    <mergeCell ref="AO7:AO15"/>
    <mergeCell ref="A48:E49"/>
    <mergeCell ref="A18:A47"/>
    <mergeCell ref="B18:B45"/>
    <mergeCell ref="D22:E22"/>
    <mergeCell ref="C44:E45"/>
    <mergeCell ref="B46:E47"/>
    <mergeCell ref="D38:E38"/>
    <mergeCell ref="D39:E39"/>
    <mergeCell ref="D40:E40"/>
    <mergeCell ref="D41:E41"/>
    <mergeCell ref="D42:E43"/>
    <mergeCell ref="C38:C43"/>
    <mergeCell ref="D32:E32"/>
    <mergeCell ref="D33:E33"/>
    <mergeCell ref="D34:E34"/>
    <mergeCell ref="D35:E35"/>
    <mergeCell ref="C26:C30"/>
    <mergeCell ref="D36:E37"/>
    <mergeCell ref="D26:E26"/>
    <mergeCell ref="D27:E27"/>
    <mergeCell ref="D28:E28"/>
    <mergeCell ref="D29:E30"/>
    <mergeCell ref="D18:E18"/>
    <mergeCell ref="A1:BD1"/>
    <mergeCell ref="U7:U16"/>
    <mergeCell ref="V7:V16"/>
    <mergeCell ref="W7:W16"/>
    <mergeCell ref="L7:L16"/>
    <mergeCell ref="M7:M16"/>
    <mergeCell ref="N7:N16"/>
    <mergeCell ref="K6:L6"/>
    <mergeCell ref="M6:N6"/>
    <mergeCell ref="I5:J5"/>
    <mergeCell ref="I7:I16"/>
    <mergeCell ref="J7:J16"/>
    <mergeCell ref="G4:G5"/>
    <mergeCell ref="I6:J6"/>
    <mergeCell ref="G6:G16"/>
    <mergeCell ref="C18:C25"/>
    <mergeCell ref="AZ6:AZ17"/>
    <mergeCell ref="AP7:AP15"/>
    <mergeCell ref="BD6:BD17"/>
    <mergeCell ref="A4:F8"/>
    <mergeCell ref="A9:F9"/>
    <mergeCell ref="X4:AD4"/>
    <mergeCell ref="Y7:Y16"/>
    <mergeCell ref="Z7:Z16"/>
    <mergeCell ref="AA7:AA16"/>
    <mergeCell ref="U5:W5"/>
    <mergeCell ref="S4:W4"/>
    <mergeCell ref="X6:X17"/>
    <mergeCell ref="Q7:Q16"/>
    <mergeCell ref="O7:O16"/>
    <mergeCell ref="P7:P16"/>
    <mergeCell ref="Y5:AA5"/>
    <mergeCell ref="AC6:AC17"/>
    <mergeCell ref="BC6:BC17"/>
    <mergeCell ref="A17:F17"/>
    <mergeCell ref="K7:K16"/>
    <mergeCell ref="AL7:AL15"/>
    <mergeCell ref="AF7:AF17"/>
    <mergeCell ref="AG7:AG17"/>
    <mergeCell ref="AH7:AH17"/>
    <mergeCell ref="S6:S17"/>
    <mergeCell ref="T6:T17"/>
  </mergeCells>
  <printOptions horizontalCentered="1" verticalCentered="1"/>
  <pageMargins left="0.11811023622047245" right="0.31496062992125984" top="0.74803149606299213" bottom="0.74803149606299213" header="0.31496062992125984" footer="0.31496062992125984"/>
  <pageSetup paperSize="8" scale="81" orientation="landscape" r:id="rId1"/>
  <ignoredErrors>
    <ignoredError sqref="I36 K36 K29 I29 M29 M36 I42 K42 M42 AF29:AJ29 AF36:AJ36 AF42:AJ42"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Modelo-adaptado-ocuya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Desarrollo_Cuadro45c_Libro-Conesa</dc:title>
  <dc:subject>Matriz Impacto Ambiental</dc:subject>
  <dc:creator>Oscar Cuya</dc:creator>
  <cp:lastModifiedBy>Ocuya</cp:lastModifiedBy>
  <cp:lastPrinted>2016-06-29T21:27:07Z</cp:lastPrinted>
  <dcterms:created xsi:type="dcterms:W3CDTF">2011-12-21T21:18:26Z</dcterms:created>
  <dcterms:modified xsi:type="dcterms:W3CDTF">2016-06-29T23:01:05Z</dcterms:modified>
</cp:coreProperties>
</file>